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45" activeTab="3"/>
  </bookViews>
  <sheets>
    <sheet name="Уренгой" sheetId="5" r:id="rId1"/>
    <sheet name="Пурпе" sheetId="6" r:id="rId2"/>
    <sheet name="Пуровск" sheetId="7" r:id="rId3"/>
    <sheet name="Ханымей" sheetId="8" r:id="rId4"/>
    <sheet name="Харампур" sheetId="9" r:id="rId5"/>
  </sheets>
  <externalReferences>
    <externalReference r:id="rId6"/>
  </externalReferences>
  <definedNames>
    <definedName name="_xlnm._FilterDatabase" localSheetId="1" hidden="1">Пурпе!$A$16:$AK$150</definedName>
    <definedName name="_xlnm._FilterDatabase" localSheetId="0" hidden="1">Уренгой!$A$16:$AK$577</definedName>
    <definedName name="_xlnm._FilterDatabase" localSheetId="4" hidden="1">Харампур!$A$16:$AK$26</definedName>
    <definedName name="JR_PAGE_ANCHOR_0_1">'[1]Общие сведения'!#REF!</definedName>
    <definedName name="JR_PAGE_ANCHOR_0_2">[1]Помещения!#REF!</definedName>
    <definedName name="JR_PAGE_ANCHOR_0_4">'[1]Состояние расселения'!#REF!</definedName>
    <definedName name="_xlnm.Print_Area" localSheetId="2">Пуровск!$A$1:$W$286</definedName>
    <definedName name="_xlnm.Print_Area" localSheetId="1">Пурпе!$A$1:$AK$154</definedName>
    <definedName name="_xlnm.Print_Area" localSheetId="0">Уренгой!$A$1:$W$580</definedName>
    <definedName name="_xlnm.Print_Area" localSheetId="3">Ханымей!$A$1:$AF$179</definedName>
    <definedName name="_xlnm.Print_Area" localSheetId="4">Харампур!$A$1:$W$28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6" i="9" l="1"/>
  <c r="V26" i="9"/>
  <c r="U26" i="9"/>
  <c r="T26" i="9"/>
  <c r="S26" i="9"/>
  <c r="R26" i="9"/>
  <c r="P26" i="9"/>
  <c r="F26" i="9"/>
  <c r="E26" i="9"/>
  <c r="C26" i="9"/>
  <c r="B26" i="9"/>
  <c r="A26" i="9"/>
  <c r="G25" i="9"/>
  <c r="G26" i="9" s="1"/>
  <c r="O24" i="9"/>
  <c r="Q24" i="9" s="1"/>
  <c r="H24" i="9"/>
  <c r="Q23" i="9"/>
  <c r="K23" i="9"/>
  <c r="N23" i="9" s="1"/>
  <c r="N24" i="9" s="1"/>
  <c r="I23" i="9"/>
  <c r="I24" i="9" s="1"/>
  <c r="O22" i="9"/>
  <c r="Q22" i="9" s="1"/>
  <c r="H22" i="9"/>
  <c r="D22" i="9"/>
  <c r="D24" i="9" s="1"/>
  <c r="Q21" i="9"/>
  <c r="K21" i="9"/>
  <c r="N21" i="9" s="1"/>
  <c r="I21" i="9"/>
  <c r="L21" i="9" s="1"/>
  <c r="Q20" i="9"/>
  <c r="K20" i="9"/>
  <c r="K22" i="9" s="1"/>
  <c r="I20" i="9"/>
  <c r="I22" i="9" s="1"/>
  <c r="O19" i="9"/>
  <c r="H19" i="9"/>
  <c r="H25" i="9" s="1"/>
  <c r="H26" i="9" s="1"/>
  <c r="D19" i="9"/>
  <c r="Q18" i="9"/>
  <c r="K18" i="9"/>
  <c r="N18" i="9" s="1"/>
  <c r="J18" i="9"/>
  <c r="M18" i="9" s="1"/>
  <c r="I18" i="9"/>
  <c r="L18" i="9" s="1"/>
  <c r="Q17" i="9"/>
  <c r="K17" i="9"/>
  <c r="K19" i="9" s="1"/>
  <c r="I17" i="9"/>
  <c r="J17" i="9" s="1"/>
  <c r="G177" i="8"/>
  <c r="P176" i="8"/>
  <c r="N176" i="8"/>
  <c r="M176" i="8"/>
  <c r="K176" i="8"/>
  <c r="J176" i="8"/>
  <c r="I176" i="8"/>
  <c r="H176" i="8"/>
  <c r="D176" i="8"/>
  <c r="O175" i="8"/>
  <c r="L175" i="8"/>
  <c r="O174" i="8"/>
  <c r="L174" i="8"/>
  <c r="L176" i="8" s="1"/>
  <c r="P173" i="8"/>
  <c r="N173" i="8"/>
  <c r="M173" i="8"/>
  <c r="K173" i="8"/>
  <c r="J173" i="8"/>
  <c r="I173" i="8"/>
  <c r="H173" i="8"/>
  <c r="D173" i="8"/>
  <c r="O172" i="8"/>
  <c r="O173" i="8" s="1"/>
  <c r="Q173" i="8" s="1"/>
  <c r="L172" i="8"/>
  <c r="L171" i="8"/>
  <c r="N170" i="8"/>
  <c r="M170" i="8"/>
  <c r="K170" i="8"/>
  <c r="J170" i="8"/>
  <c r="D170" i="8"/>
  <c r="O169" i="8"/>
  <c r="I169" i="8"/>
  <c r="L169" i="8" s="1"/>
  <c r="O168" i="8"/>
  <c r="I168" i="8"/>
  <c r="L168" i="8" s="1"/>
  <c r="O167" i="8"/>
  <c r="I167" i="8"/>
  <c r="L167" i="8" s="1"/>
  <c r="H167" i="8"/>
  <c r="O166" i="8"/>
  <c r="I166" i="8"/>
  <c r="H166" i="8" s="1"/>
  <c r="O165" i="8"/>
  <c r="H165" i="8"/>
  <c r="D165" i="8"/>
  <c r="Q164" i="8"/>
  <c r="K164" i="8"/>
  <c r="N164" i="8" s="1"/>
  <c r="I164" i="8"/>
  <c r="L164" i="8" s="1"/>
  <c r="Q163" i="8"/>
  <c r="K163" i="8"/>
  <c r="N163" i="8" s="1"/>
  <c r="I163" i="8"/>
  <c r="L163" i="8" s="1"/>
  <c r="Q162" i="8"/>
  <c r="M162" i="8"/>
  <c r="K162" i="8"/>
  <c r="N162" i="8" s="1"/>
  <c r="I162" i="8"/>
  <c r="J162" i="8" s="1"/>
  <c r="Q161" i="8"/>
  <c r="K161" i="8"/>
  <c r="I161" i="8"/>
  <c r="L161" i="8" s="1"/>
  <c r="O160" i="8"/>
  <c r="H160" i="8"/>
  <c r="D160" i="8"/>
  <c r="Q159" i="8"/>
  <c r="J159" i="8"/>
  <c r="M159" i="8" s="1"/>
  <c r="I159" i="8"/>
  <c r="K159" i="8" s="1"/>
  <c r="N159" i="8" s="1"/>
  <c r="Q158" i="8"/>
  <c r="J158" i="8"/>
  <c r="M158" i="8" s="1"/>
  <c r="I158" i="8"/>
  <c r="L158" i="8" s="1"/>
  <c r="Q157" i="8"/>
  <c r="K157" i="8"/>
  <c r="N157" i="8" s="1"/>
  <c r="I157" i="8"/>
  <c r="L157" i="8" s="1"/>
  <c r="Q156" i="8"/>
  <c r="K156" i="8"/>
  <c r="N156" i="8" s="1"/>
  <c r="I156" i="8"/>
  <c r="J156" i="8" s="1"/>
  <c r="M156" i="8" s="1"/>
  <c r="O155" i="8"/>
  <c r="Q155" i="8" s="1"/>
  <c r="H155" i="8"/>
  <c r="D155" i="8"/>
  <c r="Q154" i="8"/>
  <c r="K154" i="8"/>
  <c r="N154" i="8" s="1"/>
  <c r="I154" i="8"/>
  <c r="L154" i="8" s="1"/>
  <c r="Q153" i="8"/>
  <c r="K153" i="8"/>
  <c r="N153" i="8" s="1"/>
  <c r="I153" i="8"/>
  <c r="L153" i="8" s="1"/>
  <c r="Q152" i="8"/>
  <c r="K152" i="8"/>
  <c r="N152" i="8" s="1"/>
  <c r="I152" i="8"/>
  <c r="J152" i="8" s="1"/>
  <c r="M152" i="8" s="1"/>
  <c r="Q151" i="8"/>
  <c r="K151" i="8"/>
  <c r="I151" i="8"/>
  <c r="L151" i="8" s="1"/>
  <c r="Q150" i="8"/>
  <c r="O150" i="8"/>
  <c r="H150" i="8"/>
  <c r="D150" i="8"/>
  <c r="Q149" i="8"/>
  <c r="J149" i="8"/>
  <c r="M149" i="8" s="1"/>
  <c r="I149" i="8"/>
  <c r="K149" i="8" s="1"/>
  <c r="N149" i="8" s="1"/>
  <c r="Q148" i="8"/>
  <c r="K148" i="8"/>
  <c r="N148" i="8" s="1"/>
  <c r="N150" i="8" s="1"/>
  <c r="I148" i="8"/>
  <c r="I150" i="8" s="1"/>
  <c r="O147" i="8"/>
  <c r="Q147" i="8" s="1"/>
  <c r="H147" i="8"/>
  <c r="D147" i="8"/>
  <c r="Q146" i="8"/>
  <c r="K146" i="8"/>
  <c r="N146" i="8" s="1"/>
  <c r="I146" i="8"/>
  <c r="J146" i="8" s="1"/>
  <c r="M146" i="8" s="1"/>
  <c r="Q145" i="8"/>
  <c r="J145" i="8"/>
  <c r="M145" i="8" s="1"/>
  <c r="I145" i="8"/>
  <c r="L145" i="8" s="1"/>
  <c r="Q144" i="8"/>
  <c r="K144" i="8"/>
  <c r="N144" i="8" s="1"/>
  <c r="J144" i="8"/>
  <c r="M144" i="8" s="1"/>
  <c r="I144" i="8"/>
  <c r="L144" i="8" s="1"/>
  <c r="Q143" i="8"/>
  <c r="J143" i="8"/>
  <c r="M143" i="8" s="1"/>
  <c r="I143" i="8"/>
  <c r="O142" i="8"/>
  <c r="Q142" i="8" s="1"/>
  <c r="H142" i="8"/>
  <c r="D142" i="8"/>
  <c r="Q141" i="8"/>
  <c r="K141" i="8"/>
  <c r="N141" i="8" s="1"/>
  <c r="I141" i="8"/>
  <c r="L141" i="8" s="1"/>
  <c r="Q140" i="8"/>
  <c r="M140" i="8"/>
  <c r="J140" i="8"/>
  <c r="I140" i="8"/>
  <c r="Q139" i="8"/>
  <c r="K139" i="8"/>
  <c r="N139" i="8" s="1"/>
  <c r="I139" i="8"/>
  <c r="J139" i="8" s="1"/>
  <c r="M139" i="8" s="1"/>
  <c r="Q138" i="8"/>
  <c r="L138" i="8"/>
  <c r="K138" i="8"/>
  <c r="I138" i="8"/>
  <c r="J138" i="8" s="1"/>
  <c r="M138" i="8" s="1"/>
  <c r="O137" i="8"/>
  <c r="Q137" i="8" s="1"/>
  <c r="H137" i="8"/>
  <c r="D137" i="8"/>
  <c r="Q136" i="8"/>
  <c r="K136" i="8"/>
  <c r="N136" i="8" s="1"/>
  <c r="I136" i="8"/>
  <c r="J136" i="8" s="1"/>
  <c r="M136" i="8" s="1"/>
  <c r="Q135" i="8"/>
  <c r="K135" i="8"/>
  <c r="N135" i="8" s="1"/>
  <c r="I135" i="8"/>
  <c r="J135" i="8" s="1"/>
  <c r="M135" i="8" s="1"/>
  <c r="Q134" i="8"/>
  <c r="K134" i="8"/>
  <c r="I134" i="8"/>
  <c r="J134" i="8" s="1"/>
  <c r="O133" i="8"/>
  <c r="Q133" i="8" s="1"/>
  <c r="H133" i="8"/>
  <c r="D133" i="8"/>
  <c r="Q132" i="8"/>
  <c r="K132" i="8"/>
  <c r="N132" i="8" s="1"/>
  <c r="I132" i="8"/>
  <c r="L132" i="8" s="1"/>
  <c r="Q131" i="8"/>
  <c r="J131" i="8"/>
  <c r="M131" i="8" s="1"/>
  <c r="I131" i="8"/>
  <c r="L131" i="8" s="1"/>
  <c r="Q130" i="8"/>
  <c r="J130" i="8"/>
  <c r="M130" i="8" s="1"/>
  <c r="I130" i="8"/>
  <c r="K130" i="8" s="1"/>
  <c r="N130" i="8" s="1"/>
  <c r="Q129" i="8"/>
  <c r="J129" i="8"/>
  <c r="M129" i="8" s="1"/>
  <c r="I129" i="8"/>
  <c r="L129" i="8" s="1"/>
  <c r="Q128" i="8"/>
  <c r="L128" i="8"/>
  <c r="J128" i="8"/>
  <c r="M128" i="8" s="1"/>
  <c r="I128" i="8"/>
  <c r="K128" i="8" s="1"/>
  <c r="O127" i="8"/>
  <c r="H127" i="8"/>
  <c r="D127" i="8"/>
  <c r="Q126" i="8"/>
  <c r="K126" i="8"/>
  <c r="N126" i="8" s="1"/>
  <c r="I126" i="8"/>
  <c r="L126" i="8" s="1"/>
  <c r="Q125" i="8"/>
  <c r="K125" i="8"/>
  <c r="N125" i="8" s="1"/>
  <c r="I125" i="8"/>
  <c r="L125" i="8" s="1"/>
  <c r="Q124" i="8"/>
  <c r="K124" i="8"/>
  <c r="N124" i="8" s="1"/>
  <c r="I124" i="8"/>
  <c r="J124" i="8" s="1"/>
  <c r="M124" i="8" s="1"/>
  <c r="Q123" i="8"/>
  <c r="J123" i="8"/>
  <c r="M123" i="8" s="1"/>
  <c r="I123" i="8"/>
  <c r="L123" i="8" s="1"/>
  <c r="Q122" i="8"/>
  <c r="N122" i="8"/>
  <c r="K122" i="8"/>
  <c r="I122" i="8"/>
  <c r="L122" i="8" s="1"/>
  <c r="Q121" i="8"/>
  <c r="K121" i="8"/>
  <c r="N121" i="8" s="1"/>
  <c r="I121" i="8"/>
  <c r="L121" i="8" s="1"/>
  <c r="Q120" i="8"/>
  <c r="K120" i="8"/>
  <c r="N120" i="8" s="1"/>
  <c r="I120" i="8"/>
  <c r="J120" i="8" s="1"/>
  <c r="M120" i="8" s="1"/>
  <c r="K119" i="8"/>
  <c r="N119" i="8" s="1"/>
  <c r="I119" i="8"/>
  <c r="L119" i="8" s="1"/>
  <c r="Q118" i="8"/>
  <c r="J118" i="8"/>
  <c r="M118" i="8" s="1"/>
  <c r="I118" i="8"/>
  <c r="L118" i="8" s="1"/>
  <c r="Q117" i="8"/>
  <c r="K117" i="8"/>
  <c r="N117" i="8" s="1"/>
  <c r="I117" i="8"/>
  <c r="L117" i="8" s="1"/>
  <c r="Q116" i="8"/>
  <c r="L116" i="8"/>
  <c r="K116" i="8"/>
  <c r="N116" i="8" s="1"/>
  <c r="I116" i="8"/>
  <c r="J116" i="8" s="1"/>
  <c r="M116" i="8" s="1"/>
  <c r="Q115" i="8"/>
  <c r="K115" i="8"/>
  <c r="N115" i="8" s="1"/>
  <c r="I115" i="8"/>
  <c r="L115" i="8" s="1"/>
  <c r="Q114" i="8"/>
  <c r="K114" i="8"/>
  <c r="N114" i="8" s="1"/>
  <c r="I114" i="8"/>
  <c r="L114" i="8" s="1"/>
  <c r="Q113" i="8"/>
  <c r="K113" i="8"/>
  <c r="N113" i="8" s="1"/>
  <c r="I113" i="8"/>
  <c r="L113" i="8" s="1"/>
  <c r="Q112" i="8"/>
  <c r="L112" i="8"/>
  <c r="J112" i="8"/>
  <c r="M112" i="8" s="1"/>
  <c r="I112" i="8"/>
  <c r="K112" i="8" s="1"/>
  <c r="N112" i="8" s="1"/>
  <c r="Q111" i="8"/>
  <c r="J111" i="8"/>
  <c r="M111" i="8" s="1"/>
  <c r="I111" i="8"/>
  <c r="L111" i="8" s="1"/>
  <c r="Q110" i="8"/>
  <c r="K110" i="8"/>
  <c r="N110" i="8" s="1"/>
  <c r="I110" i="8"/>
  <c r="L110" i="8" s="1"/>
  <c r="Q109" i="8"/>
  <c r="O109" i="8"/>
  <c r="H109" i="8"/>
  <c r="D109" i="8"/>
  <c r="Q108" i="8"/>
  <c r="K108" i="8"/>
  <c r="N108" i="8" s="1"/>
  <c r="I108" i="8"/>
  <c r="L108" i="8" s="1"/>
  <c r="Q107" i="8"/>
  <c r="J107" i="8"/>
  <c r="M107" i="8" s="1"/>
  <c r="I107" i="8"/>
  <c r="L107" i="8" s="1"/>
  <c r="Q106" i="8"/>
  <c r="K106" i="8"/>
  <c r="N106" i="8" s="1"/>
  <c r="I106" i="8"/>
  <c r="Q105" i="8"/>
  <c r="K105" i="8"/>
  <c r="N105" i="8" s="1"/>
  <c r="I105" i="8"/>
  <c r="J105" i="8" s="1"/>
  <c r="M105" i="8" s="1"/>
  <c r="O104" i="8"/>
  <c r="H104" i="8"/>
  <c r="D104" i="8"/>
  <c r="Q103" i="8"/>
  <c r="K103" i="8"/>
  <c r="N103" i="8" s="1"/>
  <c r="I103" i="8"/>
  <c r="L103" i="8" s="1"/>
  <c r="Q102" i="8"/>
  <c r="K102" i="8"/>
  <c r="N102" i="8" s="1"/>
  <c r="I102" i="8"/>
  <c r="J102" i="8" s="1"/>
  <c r="M102" i="8" s="1"/>
  <c r="Q101" i="8"/>
  <c r="K101" i="8"/>
  <c r="N101" i="8" s="1"/>
  <c r="I101" i="8"/>
  <c r="L101" i="8" s="1"/>
  <c r="K100" i="8"/>
  <c r="N100" i="8" s="1"/>
  <c r="I100" i="8"/>
  <c r="L100" i="8" s="1"/>
  <c r="Q99" i="8"/>
  <c r="K99" i="8"/>
  <c r="N99" i="8" s="1"/>
  <c r="I99" i="8"/>
  <c r="L99" i="8" s="1"/>
  <c r="Q98" i="8"/>
  <c r="K98" i="8"/>
  <c r="N98" i="8" s="1"/>
  <c r="I98" i="8"/>
  <c r="J98" i="8" s="1"/>
  <c r="M98" i="8" s="1"/>
  <c r="Q97" i="8"/>
  <c r="K97" i="8"/>
  <c r="K104" i="8" s="1"/>
  <c r="I97" i="8"/>
  <c r="O96" i="8"/>
  <c r="Q96" i="8" s="1"/>
  <c r="H96" i="8"/>
  <c r="D96" i="8"/>
  <c r="K95" i="8"/>
  <c r="N95" i="8" s="1"/>
  <c r="I95" i="8"/>
  <c r="J95" i="8" s="1"/>
  <c r="M95" i="8" s="1"/>
  <c r="Q94" i="8"/>
  <c r="K94" i="8"/>
  <c r="N94" i="8" s="1"/>
  <c r="I94" i="8"/>
  <c r="L94" i="8" s="1"/>
  <c r="Q93" i="8"/>
  <c r="J93" i="8"/>
  <c r="M93" i="8" s="1"/>
  <c r="I93" i="8"/>
  <c r="L93" i="8" s="1"/>
  <c r="Q92" i="8"/>
  <c r="K92" i="8"/>
  <c r="N92" i="8" s="1"/>
  <c r="I92" i="8"/>
  <c r="L92" i="8" s="1"/>
  <c r="O91" i="8"/>
  <c r="Q91" i="8" s="1"/>
  <c r="H91" i="8"/>
  <c r="D91" i="8"/>
  <c r="Q90" i="8"/>
  <c r="J90" i="8"/>
  <c r="M90" i="8" s="1"/>
  <c r="I90" i="8"/>
  <c r="L90" i="8" s="1"/>
  <c r="Q89" i="8"/>
  <c r="J89" i="8"/>
  <c r="M89" i="8" s="1"/>
  <c r="I89" i="8"/>
  <c r="Q88" i="8"/>
  <c r="K88" i="8"/>
  <c r="N88" i="8" s="1"/>
  <c r="I88" i="8"/>
  <c r="J88" i="8" s="1"/>
  <c r="M88" i="8" s="1"/>
  <c r="Q87" i="8"/>
  <c r="K87" i="8"/>
  <c r="N87" i="8" s="1"/>
  <c r="I87" i="8"/>
  <c r="L87" i="8" s="1"/>
  <c r="O86" i="8"/>
  <c r="H86" i="8"/>
  <c r="D86" i="8"/>
  <c r="Q85" i="8"/>
  <c r="K85" i="8"/>
  <c r="N85" i="8" s="1"/>
  <c r="I85" i="8"/>
  <c r="J85" i="8" s="1"/>
  <c r="M85" i="8" s="1"/>
  <c r="Q84" i="8"/>
  <c r="K84" i="8"/>
  <c r="I84" i="8"/>
  <c r="L84" i="8" s="1"/>
  <c r="Q83" i="8"/>
  <c r="K83" i="8"/>
  <c r="N83" i="8" s="1"/>
  <c r="I83" i="8"/>
  <c r="L83" i="8" s="1"/>
  <c r="K82" i="8"/>
  <c r="N82" i="8" s="1"/>
  <c r="I82" i="8"/>
  <c r="O81" i="8"/>
  <c r="H81" i="8"/>
  <c r="D81" i="8"/>
  <c r="N80" i="8"/>
  <c r="K80" i="8"/>
  <c r="I80" i="8"/>
  <c r="L80" i="8" s="1"/>
  <c r="K79" i="8"/>
  <c r="N79" i="8" s="1"/>
  <c r="I79" i="8"/>
  <c r="Q78" i="8"/>
  <c r="K78" i="8"/>
  <c r="N78" i="8" s="1"/>
  <c r="I78" i="8"/>
  <c r="J78" i="8" s="1"/>
  <c r="M78" i="8" s="1"/>
  <c r="Q77" i="8"/>
  <c r="K77" i="8"/>
  <c r="I77" i="8"/>
  <c r="L77" i="8" s="1"/>
  <c r="O76" i="8"/>
  <c r="H76" i="8"/>
  <c r="D76" i="8"/>
  <c r="Q75" i="8"/>
  <c r="K75" i="8"/>
  <c r="N75" i="8" s="1"/>
  <c r="I75" i="8"/>
  <c r="J75" i="8" s="1"/>
  <c r="M75" i="8" s="1"/>
  <c r="Q74" i="8"/>
  <c r="K74" i="8"/>
  <c r="N74" i="8" s="1"/>
  <c r="I74" i="8"/>
  <c r="L74" i="8" s="1"/>
  <c r="Q73" i="8"/>
  <c r="K73" i="8"/>
  <c r="N73" i="8" s="1"/>
  <c r="I73" i="8"/>
  <c r="L73" i="8" s="1"/>
  <c r="Q72" i="8"/>
  <c r="J72" i="8"/>
  <c r="M72" i="8" s="1"/>
  <c r="I72" i="8"/>
  <c r="L72" i="8" s="1"/>
  <c r="O71" i="8"/>
  <c r="H71" i="8"/>
  <c r="D71" i="8"/>
  <c r="Q70" i="8"/>
  <c r="K70" i="8"/>
  <c r="N70" i="8" s="1"/>
  <c r="I70" i="8"/>
  <c r="L70" i="8" s="1"/>
  <c r="Q69" i="8"/>
  <c r="J69" i="8"/>
  <c r="M69" i="8" s="1"/>
  <c r="I69" i="8"/>
  <c r="K69" i="8" s="1"/>
  <c r="N69" i="8" s="1"/>
  <c r="Q68" i="8"/>
  <c r="J68" i="8"/>
  <c r="I68" i="8"/>
  <c r="L68" i="8" s="1"/>
  <c r="O67" i="8"/>
  <c r="H67" i="8"/>
  <c r="D67" i="8"/>
  <c r="Q66" i="8"/>
  <c r="L66" i="8"/>
  <c r="K66" i="8"/>
  <c r="N66" i="8" s="1"/>
  <c r="I66" i="8"/>
  <c r="J66" i="8" s="1"/>
  <c r="M66" i="8" s="1"/>
  <c r="Q65" i="8"/>
  <c r="J65" i="8"/>
  <c r="M65" i="8" s="1"/>
  <c r="I65" i="8"/>
  <c r="L65" i="8" s="1"/>
  <c r="Q64" i="8"/>
  <c r="K64" i="8"/>
  <c r="N64" i="8" s="1"/>
  <c r="I64" i="8"/>
  <c r="I67" i="8" s="1"/>
  <c r="O63" i="8"/>
  <c r="H63" i="8"/>
  <c r="D63" i="8"/>
  <c r="Q62" i="8"/>
  <c r="J62" i="8"/>
  <c r="M62" i="8" s="1"/>
  <c r="I62" i="8"/>
  <c r="L62" i="8" s="1"/>
  <c r="Q61" i="8"/>
  <c r="K61" i="8"/>
  <c r="N61" i="8" s="1"/>
  <c r="I61" i="8"/>
  <c r="L61" i="8" s="1"/>
  <c r="Q60" i="8"/>
  <c r="K60" i="8"/>
  <c r="N60" i="8" s="1"/>
  <c r="I60" i="8"/>
  <c r="L60" i="8" s="1"/>
  <c r="Q59" i="8"/>
  <c r="K59" i="8"/>
  <c r="N59" i="8" s="1"/>
  <c r="I59" i="8"/>
  <c r="J59" i="8" s="1"/>
  <c r="M59" i="8" s="1"/>
  <c r="Q58" i="8"/>
  <c r="J58" i="8"/>
  <c r="M58" i="8" s="1"/>
  <c r="I58" i="8"/>
  <c r="L58" i="8" s="1"/>
  <c r="Q57" i="8"/>
  <c r="K57" i="8"/>
  <c r="N57" i="8" s="1"/>
  <c r="I57" i="8"/>
  <c r="L57" i="8" s="1"/>
  <c r="Q56" i="8"/>
  <c r="K56" i="8"/>
  <c r="N56" i="8" s="1"/>
  <c r="I56" i="8"/>
  <c r="O55" i="8"/>
  <c r="H55" i="8"/>
  <c r="D55" i="8"/>
  <c r="Q54" i="8"/>
  <c r="K54" i="8"/>
  <c r="N54" i="8" s="1"/>
  <c r="I54" i="8"/>
  <c r="L54" i="8" s="1"/>
  <c r="Q53" i="8"/>
  <c r="K53" i="8"/>
  <c r="N53" i="8" s="1"/>
  <c r="I53" i="8"/>
  <c r="J53" i="8" s="1"/>
  <c r="M53" i="8" s="1"/>
  <c r="Q52" i="8"/>
  <c r="L52" i="8"/>
  <c r="K52" i="8"/>
  <c r="N52" i="8" s="1"/>
  <c r="I52" i="8"/>
  <c r="J52" i="8" s="1"/>
  <c r="M52" i="8" s="1"/>
  <c r="Q51" i="8"/>
  <c r="O51" i="8"/>
  <c r="H51" i="8"/>
  <c r="D51" i="8"/>
  <c r="Q50" i="8"/>
  <c r="K50" i="8"/>
  <c r="N50" i="8" s="1"/>
  <c r="I50" i="8"/>
  <c r="J50" i="8" s="1"/>
  <c r="M50" i="8" s="1"/>
  <c r="Q49" i="8"/>
  <c r="N49" i="8"/>
  <c r="K49" i="8"/>
  <c r="I49" i="8"/>
  <c r="J49" i="8" s="1"/>
  <c r="M49" i="8" s="1"/>
  <c r="Q48" i="8"/>
  <c r="K48" i="8"/>
  <c r="N48" i="8" s="1"/>
  <c r="I48" i="8"/>
  <c r="Q47" i="8"/>
  <c r="K47" i="8"/>
  <c r="N47" i="8" s="1"/>
  <c r="I47" i="8"/>
  <c r="L47" i="8" s="1"/>
  <c r="O46" i="8"/>
  <c r="Q46" i="8" s="1"/>
  <c r="H46" i="8"/>
  <c r="D46" i="8"/>
  <c r="Q45" i="8"/>
  <c r="J45" i="8"/>
  <c r="M45" i="8" s="1"/>
  <c r="I45" i="8"/>
  <c r="L45" i="8" s="1"/>
  <c r="Q44" i="8"/>
  <c r="K44" i="8"/>
  <c r="N44" i="8" s="1"/>
  <c r="J44" i="8"/>
  <c r="M44" i="8" s="1"/>
  <c r="I44" i="8"/>
  <c r="L44" i="8" s="1"/>
  <c r="Q43" i="8"/>
  <c r="K43" i="8"/>
  <c r="I43" i="8"/>
  <c r="J43" i="8" s="1"/>
  <c r="M43" i="8" s="1"/>
  <c r="Q42" i="8"/>
  <c r="K42" i="8"/>
  <c r="N42" i="8" s="1"/>
  <c r="I42" i="8"/>
  <c r="O41" i="8"/>
  <c r="Q41" i="8" s="1"/>
  <c r="H41" i="8"/>
  <c r="D41" i="8"/>
  <c r="Q40" i="8"/>
  <c r="K40" i="8"/>
  <c r="N40" i="8" s="1"/>
  <c r="I40" i="8"/>
  <c r="J40" i="8" s="1"/>
  <c r="M40" i="8" s="1"/>
  <c r="Q39" i="8"/>
  <c r="K39" i="8"/>
  <c r="N39" i="8" s="1"/>
  <c r="I39" i="8"/>
  <c r="L39" i="8" s="1"/>
  <c r="Q38" i="8"/>
  <c r="K38" i="8"/>
  <c r="N38" i="8" s="1"/>
  <c r="I38" i="8"/>
  <c r="Q37" i="8"/>
  <c r="K37" i="8"/>
  <c r="I37" i="8"/>
  <c r="L37" i="8" s="1"/>
  <c r="O36" i="8"/>
  <c r="H36" i="8"/>
  <c r="D36" i="8"/>
  <c r="Q35" i="8"/>
  <c r="M35" i="8"/>
  <c r="J35" i="8"/>
  <c r="I35" i="8"/>
  <c r="L35" i="8" s="1"/>
  <c r="Q34" i="8"/>
  <c r="N34" i="8"/>
  <c r="K34" i="8"/>
  <c r="I34" i="8"/>
  <c r="J34" i="8" s="1"/>
  <c r="M34" i="8" s="1"/>
  <c r="Q33" i="8"/>
  <c r="K33" i="8"/>
  <c r="N33" i="8" s="1"/>
  <c r="I33" i="8"/>
  <c r="J33" i="8" s="1"/>
  <c r="M33" i="8" s="1"/>
  <c r="Q32" i="8"/>
  <c r="J32" i="8"/>
  <c r="M32" i="8" s="1"/>
  <c r="I32" i="8"/>
  <c r="L32" i="8" s="1"/>
  <c r="O31" i="8"/>
  <c r="H31" i="8"/>
  <c r="D31" i="8"/>
  <c r="Q30" i="8"/>
  <c r="K30" i="8"/>
  <c r="N30" i="8" s="1"/>
  <c r="I30" i="8"/>
  <c r="J30" i="8" s="1"/>
  <c r="M30" i="8" s="1"/>
  <c r="Q29" i="8"/>
  <c r="J29" i="8"/>
  <c r="M29" i="8" s="1"/>
  <c r="I29" i="8"/>
  <c r="K29" i="8" s="1"/>
  <c r="N29" i="8" s="1"/>
  <c r="Q28" i="8"/>
  <c r="J28" i="8"/>
  <c r="M28" i="8" s="1"/>
  <c r="I28" i="8"/>
  <c r="K28" i="8" s="1"/>
  <c r="N28" i="8" s="1"/>
  <c r="Q27" i="8"/>
  <c r="L27" i="8"/>
  <c r="K27" i="8"/>
  <c r="N27" i="8" s="1"/>
  <c r="I27" i="8"/>
  <c r="J27" i="8" s="1"/>
  <c r="Q26" i="8"/>
  <c r="O26" i="8"/>
  <c r="H26" i="8"/>
  <c r="D26" i="8"/>
  <c r="Q25" i="8"/>
  <c r="K25" i="8"/>
  <c r="N25" i="8" s="1"/>
  <c r="I25" i="8"/>
  <c r="L25" i="8" s="1"/>
  <c r="Q24" i="8"/>
  <c r="K24" i="8"/>
  <c r="N24" i="8" s="1"/>
  <c r="I24" i="8"/>
  <c r="L24" i="8" s="1"/>
  <c r="Q23" i="8"/>
  <c r="K23" i="8"/>
  <c r="I23" i="8"/>
  <c r="J23" i="8" s="1"/>
  <c r="M23" i="8" s="1"/>
  <c r="Q22" i="8"/>
  <c r="K22" i="8"/>
  <c r="N22" i="8" s="1"/>
  <c r="J22" i="8"/>
  <c r="M22" i="8" s="1"/>
  <c r="I22" i="8"/>
  <c r="L22" i="8" s="1"/>
  <c r="O21" i="8"/>
  <c r="Q21" i="8" s="1"/>
  <c r="H21" i="8"/>
  <c r="D21" i="8"/>
  <c r="Q20" i="8"/>
  <c r="K20" i="8"/>
  <c r="N20" i="8" s="1"/>
  <c r="I20" i="8"/>
  <c r="J20" i="8" s="1"/>
  <c r="M20" i="8" s="1"/>
  <c r="Q19" i="8"/>
  <c r="J19" i="8"/>
  <c r="M19" i="8" s="1"/>
  <c r="I19" i="8"/>
  <c r="K19" i="8" s="1"/>
  <c r="N19" i="8" s="1"/>
  <c r="Q18" i="8"/>
  <c r="K18" i="8"/>
  <c r="N18" i="8" s="1"/>
  <c r="I18" i="8"/>
  <c r="J18" i="8" s="1"/>
  <c r="M18" i="8" s="1"/>
  <c r="Q17" i="8"/>
  <c r="K17" i="8"/>
  <c r="J17" i="8"/>
  <c r="I17" i="8"/>
  <c r="L17" i="8" s="1"/>
  <c r="G284" i="7"/>
  <c r="O283" i="7"/>
  <c r="Q283" i="7" s="1"/>
  <c r="H283" i="7"/>
  <c r="D283" i="7"/>
  <c r="Q282" i="7"/>
  <c r="N282" i="7"/>
  <c r="K282" i="7"/>
  <c r="I282" i="7"/>
  <c r="Q281" i="7"/>
  <c r="K281" i="7"/>
  <c r="N281" i="7" s="1"/>
  <c r="I281" i="7"/>
  <c r="J281" i="7" s="1"/>
  <c r="M281" i="7" s="1"/>
  <c r="Q280" i="7"/>
  <c r="K280" i="7"/>
  <c r="N280" i="7" s="1"/>
  <c r="I280" i="7"/>
  <c r="J280" i="7" s="1"/>
  <c r="M280" i="7" s="1"/>
  <c r="Q279" i="7"/>
  <c r="L279" i="7"/>
  <c r="K279" i="7"/>
  <c r="N279" i="7" s="1"/>
  <c r="J279" i="7"/>
  <c r="M279" i="7" s="1"/>
  <c r="I279" i="7"/>
  <c r="Q278" i="7"/>
  <c r="J278" i="7"/>
  <c r="M278" i="7" s="1"/>
  <c r="I278" i="7"/>
  <c r="Q277" i="7"/>
  <c r="N277" i="7"/>
  <c r="K277" i="7"/>
  <c r="I277" i="7"/>
  <c r="J277" i="7" s="1"/>
  <c r="M277" i="7" s="1"/>
  <c r="Q276" i="7"/>
  <c r="K276" i="7"/>
  <c r="N276" i="7" s="1"/>
  <c r="I276" i="7"/>
  <c r="J276" i="7" s="1"/>
  <c r="M276" i="7" s="1"/>
  <c r="Q275" i="7"/>
  <c r="K275" i="7"/>
  <c r="N275" i="7" s="1"/>
  <c r="J275" i="7"/>
  <c r="M275" i="7" s="1"/>
  <c r="I275" i="7"/>
  <c r="L275" i="7" s="1"/>
  <c r="Q274" i="7"/>
  <c r="M274" i="7"/>
  <c r="J274" i="7"/>
  <c r="I274" i="7"/>
  <c r="Q273" i="7"/>
  <c r="N273" i="7"/>
  <c r="L273" i="7"/>
  <c r="K273" i="7"/>
  <c r="I273" i="7"/>
  <c r="J273" i="7" s="1"/>
  <c r="M273" i="7" s="1"/>
  <c r="Q272" i="7"/>
  <c r="L272" i="7"/>
  <c r="J272" i="7"/>
  <c r="M272" i="7" s="1"/>
  <c r="I272" i="7"/>
  <c r="K272" i="7" s="1"/>
  <c r="N272" i="7" s="1"/>
  <c r="Q271" i="7"/>
  <c r="L271" i="7"/>
  <c r="K271" i="7"/>
  <c r="N271" i="7" s="1"/>
  <c r="J271" i="7"/>
  <c r="I271" i="7"/>
  <c r="O270" i="7"/>
  <c r="Q270" i="7" s="1"/>
  <c r="H270" i="7"/>
  <c r="D270" i="7"/>
  <c r="Q269" i="7"/>
  <c r="M269" i="7"/>
  <c r="J269" i="7"/>
  <c r="I269" i="7"/>
  <c r="L269" i="7" s="1"/>
  <c r="Q268" i="7"/>
  <c r="K268" i="7"/>
  <c r="N268" i="7" s="1"/>
  <c r="J268" i="7"/>
  <c r="M268" i="7" s="1"/>
  <c r="I268" i="7"/>
  <c r="L268" i="7" s="1"/>
  <c r="Q267" i="7"/>
  <c r="M267" i="7"/>
  <c r="J267" i="7"/>
  <c r="I267" i="7"/>
  <c r="Q266" i="7"/>
  <c r="M266" i="7"/>
  <c r="J266" i="7"/>
  <c r="I266" i="7"/>
  <c r="K266" i="7" s="1"/>
  <c r="N266" i="7" s="1"/>
  <c r="Q265" i="7"/>
  <c r="M265" i="7"/>
  <c r="J265" i="7"/>
  <c r="I265" i="7"/>
  <c r="L265" i="7" s="1"/>
  <c r="Q264" i="7"/>
  <c r="K264" i="7"/>
  <c r="N264" i="7" s="1"/>
  <c r="J264" i="7"/>
  <c r="M264" i="7" s="1"/>
  <c r="I264" i="7"/>
  <c r="L264" i="7" s="1"/>
  <c r="O263" i="7"/>
  <c r="Q263" i="7" s="1"/>
  <c r="H263" i="7"/>
  <c r="D263" i="7"/>
  <c r="Q262" i="7"/>
  <c r="L262" i="7"/>
  <c r="K262" i="7"/>
  <c r="N262" i="7" s="1"/>
  <c r="J262" i="7"/>
  <c r="M262" i="7" s="1"/>
  <c r="I262" i="7"/>
  <c r="Q261" i="7"/>
  <c r="J261" i="7"/>
  <c r="M261" i="7" s="1"/>
  <c r="I261" i="7"/>
  <c r="L261" i="7" s="1"/>
  <c r="Q260" i="7"/>
  <c r="N260" i="7"/>
  <c r="K260" i="7"/>
  <c r="I260" i="7"/>
  <c r="L260" i="7" s="1"/>
  <c r="Q259" i="7"/>
  <c r="J259" i="7"/>
  <c r="M259" i="7" s="1"/>
  <c r="I259" i="7"/>
  <c r="K259" i="7" s="1"/>
  <c r="N259" i="7" s="1"/>
  <c r="Q258" i="7"/>
  <c r="K258" i="7"/>
  <c r="N258" i="7" s="1"/>
  <c r="I258" i="7"/>
  <c r="L258" i="7" s="1"/>
  <c r="O257" i="7"/>
  <c r="Q257" i="7" s="1"/>
  <c r="H257" i="7"/>
  <c r="D257" i="7"/>
  <c r="Q256" i="7"/>
  <c r="M256" i="7"/>
  <c r="J256" i="7"/>
  <c r="I256" i="7"/>
  <c r="K256" i="7" s="1"/>
  <c r="N256" i="7" s="1"/>
  <c r="Q255" i="7"/>
  <c r="M255" i="7"/>
  <c r="K255" i="7"/>
  <c r="N255" i="7" s="1"/>
  <c r="J255" i="7"/>
  <c r="I255" i="7"/>
  <c r="L255" i="7" s="1"/>
  <c r="Q254" i="7"/>
  <c r="J254" i="7"/>
  <c r="I254" i="7"/>
  <c r="L254" i="7" s="1"/>
  <c r="O253" i="7"/>
  <c r="Q253" i="7" s="1"/>
  <c r="H253" i="7"/>
  <c r="D253" i="7"/>
  <c r="Q252" i="7"/>
  <c r="M252" i="7"/>
  <c r="K252" i="7"/>
  <c r="N252" i="7" s="1"/>
  <c r="J252" i="7"/>
  <c r="I252" i="7"/>
  <c r="L252" i="7" s="1"/>
  <c r="Q251" i="7"/>
  <c r="N251" i="7"/>
  <c r="K251" i="7"/>
  <c r="I251" i="7"/>
  <c r="L251" i="7" s="1"/>
  <c r="Q250" i="7"/>
  <c r="K250" i="7"/>
  <c r="N250" i="7" s="1"/>
  <c r="J250" i="7"/>
  <c r="M250" i="7" s="1"/>
  <c r="I250" i="7"/>
  <c r="L250" i="7" s="1"/>
  <c r="Q249" i="7"/>
  <c r="J249" i="7"/>
  <c r="M249" i="7" s="1"/>
  <c r="I249" i="7"/>
  <c r="K249" i="7" s="1"/>
  <c r="N249" i="7" s="1"/>
  <c r="Q248" i="7"/>
  <c r="M248" i="7"/>
  <c r="K248" i="7"/>
  <c r="N248" i="7" s="1"/>
  <c r="J248" i="7"/>
  <c r="I248" i="7"/>
  <c r="L248" i="7" s="1"/>
  <c r="Q247" i="7"/>
  <c r="J247" i="7"/>
  <c r="M247" i="7" s="1"/>
  <c r="I247" i="7"/>
  <c r="L247" i="7" s="1"/>
  <c r="Q246" i="7"/>
  <c r="J246" i="7"/>
  <c r="M246" i="7" s="1"/>
  <c r="I246" i="7"/>
  <c r="L246" i="7" s="1"/>
  <c r="Q245" i="7"/>
  <c r="J245" i="7"/>
  <c r="M245" i="7" s="1"/>
  <c r="I245" i="7"/>
  <c r="K245" i="7" s="1"/>
  <c r="N245" i="7" s="1"/>
  <c r="Q244" i="7"/>
  <c r="M244" i="7"/>
  <c r="K244" i="7"/>
  <c r="N244" i="7" s="1"/>
  <c r="J244" i="7"/>
  <c r="I244" i="7"/>
  <c r="L244" i="7" s="1"/>
  <c r="Q243" i="7"/>
  <c r="N243" i="7"/>
  <c r="K243" i="7"/>
  <c r="I243" i="7"/>
  <c r="L243" i="7" s="1"/>
  <c r="Q242" i="7"/>
  <c r="J242" i="7"/>
  <c r="M242" i="7" s="1"/>
  <c r="I242" i="7"/>
  <c r="K242" i="7" s="1"/>
  <c r="O241" i="7"/>
  <c r="Q241" i="7" s="1"/>
  <c r="H241" i="7"/>
  <c r="D241" i="7"/>
  <c r="Q240" i="7"/>
  <c r="K240" i="7"/>
  <c r="N240" i="7" s="1"/>
  <c r="J240" i="7"/>
  <c r="M240" i="7" s="1"/>
  <c r="I240" i="7"/>
  <c r="L240" i="7" s="1"/>
  <c r="Q239" i="7"/>
  <c r="M239" i="7"/>
  <c r="K239" i="7"/>
  <c r="N239" i="7" s="1"/>
  <c r="J239" i="7"/>
  <c r="I239" i="7"/>
  <c r="L239" i="7" s="1"/>
  <c r="Q238" i="7"/>
  <c r="J238" i="7"/>
  <c r="I238" i="7"/>
  <c r="K238" i="7" s="1"/>
  <c r="N238" i="7" s="1"/>
  <c r="Q237" i="7"/>
  <c r="M237" i="7"/>
  <c r="J237" i="7"/>
  <c r="I237" i="7"/>
  <c r="L237" i="7" s="1"/>
  <c r="O236" i="7"/>
  <c r="Q236" i="7" s="1"/>
  <c r="I236" i="7"/>
  <c r="H236" i="7"/>
  <c r="D236" i="7"/>
  <c r="Q235" i="7"/>
  <c r="N235" i="7"/>
  <c r="K235" i="7"/>
  <c r="J235" i="7"/>
  <c r="M235" i="7" s="1"/>
  <c r="I235" i="7"/>
  <c r="L235" i="7" s="1"/>
  <c r="Q234" i="7"/>
  <c r="L234" i="7"/>
  <c r="J234" i="7"/>
  <c r="M234" i="7" s="1"/>
  <c r="I234" i="7"/>
  <c r="K234" i="7" s="1"/>
  <c r="N234" i="7" s="1"/>
  <c r="Q233" i="7"/>
  <c r="L233" i="7"/>
  <c r="K233" i="7"/>
  <c r="J233" i="7"/>
  <c r="I233" i="7"/>
  <c r="O232" i="7"/>
  <c r="Q232" i="7" s="1"/>
  <c r="H232" i="7"/>
  <c r="D232" i="7"/>
  <c r="Q231" i="7"/>
  <c r="M231" i="7"/>
  <c r="L231" i="7"/>
  <c r="J231" i="7"/>
  <c r="I231" i="7"/>
  <c r="K231" i="7" s="1"/>
  <c r="N231" i="7" s="1"/>
  <c r="Q230" i="7"/>
  <c r="J230" i="7"/>
  <c r="M230" i="7" s="1"/>
  <c r="I230" i="7"/>
  <c r="L230" i="7" s="1"/>
  <c r="Q229" i="7"/>
  <c r="N229" i="7"/>
  <c r="K229" i="7"/>
  <c r="I229" i="7"/>
  <c r="L229" i="7" s="1"/>
  <c r="Q228" i="7"/>
  <c r="J228" i="7"/>
  <c r="M228" i="7" s="1"/>
  <c r="I228" i="7"/>
  <c r="K228" i="7" s="1"/>
  <c r="N228" i="7" s="1"/>
  <c r="Q227" i="7"/>
  <c r="K227" i="7"/>
  <c r="N227" i="7" s="1"/>
  <c r="I227" i="7"/>
  <c r="L227" i="7" s="1"/>
  <c r="O226" i="7"/>
  <c r="Q226" i="7" s="1"/>
  <c r="H226" i="7"/>
  <c r="D226" i="7"/>
  <c r="Q225" i="7"/>
  <c r="J225" i="7"/>
  <c r="M225" i="7" s="1"/>
  <c r="I225" i="7"/>
  <c r="K225" i="7" s="1"/>
  <c r="N225" i="7" s="1"/>
  <c r="Q224" i="7"/>
  <c r="M224" i="7"/>
  <c r="J224" i="7"/>
  <c r="I224" i="7"/>
  <c r="L224" i="7" s="1"/>
  <c r="Q223" i="7"/>
  <c r="K223" i="7"/>
  <c r="N223" i="7" s="1"/>
  <c r="J223" i="7"/>
  <c r="M223" i="7" s="1"/>
  <c r="I223" i="7"/>
  <c r="L223" i="7" s="1"/>
  <c r="Q222" i="7"/>
  <c r="M222" i="7"/>
  <c r="K222" i="7"/>
  <c r="N222" i="7" s="1"/>
  <c r="J222" i="7"/>
  <c r="I222" i="7"/>
  <c r="L222" i="7" s="1"/>
  <c r="Q221" i="7"/>
  <c r="J221" i="7"/>
  <c r="M221" i="7" s="1"/>
  <c r="I221" i="7"/>
  <c r="K221" i="7" s="1"/>
  <c r="N221" i="7" s="1"/>
  <c r="Q220" i="7"/>
  <c r="M220" i="7"/>
  <c r="J220" i="7"/>
  <c r="I220" i="7"/>
  <c r="L220" i="7" s="1"/>
  <c r="Q219" i="7"/>
  <c r="K219" i="7"/>
  <c r="N219" i="7" s="1"/>
  <c r="J219" i="7"/>
  <c r="M219" i="7" s="1"/>
  <c r="I219" i="7"/>
  <c r="L219" i="7" s="1"/>
  <c r="Q218" i="7"/>
  <c r="M218" i="7"/>
  <c r="K218" i="7"/>
  <c r="N218" i="7" s="1"/>
  <c r="J218" i="7"/>
  <c r="I218" i="7"/>
  <c r="L218" i="7" s="1"/>
  <c r="Q217" i="7"/>
  <c r="J217" i="7"/>
  <c r="M217" i="7" s="1"/>
  <c r="I217" i="7"/>
  <c r="K217" i="7" s="1"/>
  <c r="N217" i="7" s="1"/>
  <c r="Q216" i="7"/>
  <c r="M216" i="7"/>
  <c r="J216" i="7"/>
  <c r="I216" i="7"/>
  <c r="L216" i="7" s="1"/>
  <c r="O215" i="7"/>
  <c r="Q215" i="7" s="1"/>
  <c r="H215" i="7"/>
  <c r="D215" i="7"/>
  <c r="Q214" i="7"/>
  <c r="J214" i="7"/>
  <c r="M214" i="7" s="1"/>
  <c r="I214" i="7"/>
  <c r="K214" i="7" s="1"/>
  <c r="N214" i="7" s="1"/>
  <c r="Q213" i="7"/>
  <c r="M213" i="7"/>
  <c r="J213" i="7"/>
  <c r="I213" i="7"/>
  <c r="L213" i="7" s="1"/>
  <c r="Q212" i="7"/>
  <c r="K212" i="7"/>
  <c r="N212" i="7" s="1"/>
  <c r="J212" i="7"/>
  <c r="M212" i="7" s="1"/>
  <c r="I212" i="7"/>
  <c r="L212" i="7" s="1"/>
  <c r="Q211" i="7"/>
  <c r="M211" i="7"/>
  <c r="K211" i="7"/>
  <c r="N211" i="7" s="1"/>
  <c r="J211" i="7"/>
  <c r="I211" i="7"/>
  <c r="L211" i="7" s="1"/>
  <c r="Q210" i="7"/>
  <c r="J210" i="7"/>
  <c r="M210" i="7" s="1"/>
  <c r="I210" i="7"/>
  <c r="K210" i="7" s="1"/>
  <c r="N210" i="7" s="1"/>
  <c r="Q209" i="7"/>
  <c r="M209" i="7"/>
  <c r="J209" i="7"/>
  <c r="I209" i="7"/>
  <c r="L209" i="7" s="1"/>
  <c r="Q208" i="7"/>
  <c r="K208" i="7"/>
  <c r="N208" i="7" s="1"/>
  <c r="J208" i="7"/>
  <c r="M208" i="7" s="1"/>
  <c r="I208" i="7"/>
  <c r="L208" i="7" s="1"/>
  <c r="Q207" i="7"/>
  <c r="M207" i="7"/>
  <c r="K207" i="7"/>
  <c r="J207" i="7"/>
  <c r="I207" i="7"/>
  <c r="L207" i="7" s="1"/>
  <c r="O206" i="7"/>
  <c r="Q206" i="7" s="1"/>
  <c r="H206" i="7"/>
  <c r="D206" i="7"/>
  <c r="Q205" i="7"/>
  <c r="N205" i="7"/>
  <c r="K205" i="7"/>
  <c r="I205" i="7"/>
  <c r="L205" i="7" s="1"/>
  <c r="Q204" i="7"/>
  <c r="J204" i="7"/>
  <c r="M204" i="7" s="1"/>
  <c r="I204" i="7"/>
  <c r="L204" i="7" s="1"/>
  <c r="Q203" i="7"/>
  <c r="J203" i="7"/>
  <c r="M203" i="7" s="1"/>
  <c r="I203" i="7"/>
  <c r="K203" i="7" s="1"/>
  <c r="N203" i="7" s="1"/>
  <c r="Q202" i="7"/>
  <c r="K202" i="7"/>
  <c r="N202" i="7" s="1"/>
  <c r="I202" i="7"/>
  <c r="J202" i="7" s="1"/>
  <c r="M202" i="7" s="1"/>
  <c r="Q201" i="7"/>
  <c r="K201" i="7"/>
  <c r="N201" i="7" s="1"/>
  <c r="J201" i="7"/>
  <c r="M201" i="7" s="1"/>
  <c r="I201" i="7"/>
  <c r="L201" i="7" s="1"/>
  <c r="Q200" i="7"/>
  <c r="K200" i="7"/>
  <c r="N200" i="7" s="1"/>
  <c r="J200" i="7"/>
  <c r="I200" i="7"/>
  <c r="L200" i="7" s="1"/>
  <c r="Q199" i="7"/>
  <c r="M199" i="7"/>
  <c r="J199" i="7"/>
  <c r="I199" i="7"/>
  <c r="K199" i="7" s="1"/>
  <c r="N199" i="7" s="1"/>
  <c r="O198" i="7"/>
  <c r="Q198" i="7" s="1"/>
  <c r="H198" i="7"/>
  <c r="D198" i="7"/>
  <c r="Q197" i="7"/>
  <c r="M197" i="7"/>
  <c r="K197" i="7"/>
  <c r="N197" i="7" s="1"/>
  <c r="J197" i="7"/>
  <c r="I197" i="7"/>
  <c r="L197" i="7" s="1"/>
  <c r="Q196" i="7"/>
  <c r="J196" i="7"/>
  <c r="I196" i="7"/>
  <c r="K196" i="7" s="1"/>
  <c r="K198" i="7" s="1"/>
  <c r="O195" i="7"/>
  <c r="Q195" i="7" s="1"/>
  <c r="H195" i="7"/>
  <c r="D195" i="7"/>
  <c r="Q194" i="7"/>
  <c r="M194" i="7"/>
  <c r="J194" i="7"/>
  <c r="I194" i="7"/>
  <c r="L194" i="7" s="1"/>
  <c r="Q193" i="7"/>
  <c r="L193" i="7"/>
  <c r="J193" i="7"/>
  <c r="M193" i="7" s="1"/>
  <c r="I193" i="7"/>
  <c r="K193" i="7" s="1"/>
  <c r="N193" i="7" s="1"/>
  <c r="Q192" i="7"/>
  <c r="M192" i="7"/>
  <c r="L192" i="7"/>
  <c r="J192" i="7"/>
  <c r="I192" i="7"/>
  <c r="Q191" i="7"/>
  <c r="K191" i="7"/>
  <c r="N191" i="7" s="1"/>
  <c r="I191" i="7"/>
  <c r="L191" i="7" s="1"/>
  <c r="O190" i="7"/>
  <c r="Q190" i="7" s="1"/>
  <c r="H190" i="7"/>
  <c r="D190" i="7"/>
  <c r="Q189" i="7"/>
  <c r="M189" i="7"/>
  <c r="J189" i="7"/>
  <c r="I189" i="7"/>
  <c r="K189" i="7" s="1"/>
  <c r="N189" i="7" s="1"/>
  <c r="Q188" i="7"/>
  <c r="L188" i="7"/>
  <c r="J188" i="7"/>
  <c r="M188" i="7" s="1"/>
  <c r="I188" i="7"/>
  <c r="K188" i="7" s="1"/>
  <c r="N188" i="7" s="1"/>
  <c r="Q187" i="7"/>
  <c r="K187" i="7"/>
  <c r="N187" i="7" s="1"/>
  <c r="I187" i="7"/>
  <c r="L187" i="7" s="1"/>
  <c r="Q186" i="7"/>
  <c r="J186" i="7"/>
  <c r="M186" i="7" s="1"/>
  <c r="I186" i="7"/>
  <c r="K186" i="7" s="1"/>
  <c r="N186" i="7" s="1"/>
  <c r="Q185" i="7"/>
  <c r="L185" i="7"/>
  <c r="J185" i="7"/>
  <c r="M185" i="7" s="1"/>
  <c r="I185" i="7"/>
  <c r="K185" i="7" s="1"/>
  <c r="N185" i="7" s="1"/>
  <c r="Q184" i="7"/>
  <c r="K184" i="7"/>
  <c r="N184" i="7" s="1"/>
  <c r="J184" i="7"/>
  <c r="M184" i="7" s="1"/>
  <c r="I184" i="7"/>
  <c r="L184" i="7" s="1"/>
  <c r="Q183" i="7"/>
  <c r="M183" i="7"/>
  <c r="J183" i="7"/>
  <c r="I183" i="7"/>
  <c r="L183" i="7" s="1"/>
  <c r="Q182" i="7"/>
  <c r="L182" i="7"/>
  <c r="K182" i="7"/>
  <c r="I182" i="7"/>
  <c r="J182" i="7" s="1"/>
  <c r="O181" i="7"/>
  <c r="Q181" i="7" s="1"/>
  <c r="H181" i="7"/>
  <c r="D181" i="7"/>
  <c r="Q180" i="7"/>
  <c r="N180" i="7"/>
  <c r="K180" i="7"/>
  <c r="I180" i="7"/>
  <c r="J180" i="7" s="1"/>
  <c r="M180" i="7" s="1"/>
  <c r="Q179" i="7"/>
  <c r="M179" i="7"/>
  <c r="L179" i="7"/>
  <c r="J179" i="7"/>
  <c r="J181" i="7" s="1"/>
  <c r="I179" i="7"/>
  <c r="Q178" i="7"/>
  <c r="O178" i="7"/>
  <c r="H178" i="7"/>
  <c r="D178" i="7"/>
  <c r="Q177" i="7"/>
  <c r="J177" i="7"/>
  <c r="M177" i="7" s="1"/>
  <c r="I177" i="7"/>
  <c r="L177" i="7" s="1"/>
  <c r="Q176" i="7"/>
  <c r="M176" i="7"/>
  <c r="J176" i="7"/>
  <c r="I176" i="7"/>
  <c r="K176" i="7" s="1"/>
  <c r="N176" i="7" s="1"/>
  <c r="Q175" i="7"/>
  <c r="L175" i="7"/>
  <c r="K175" i="7"/>
  <c r="N175" i="7" s="1"/>
  <c r="J175" i="7"/>
  <c r="M175" i="7" s="1"/>
  <c r="I175" i="7"/>
  <c r="Q174" i="7"/>
  <c r="K174" i="7"/>
  <c r="N174" i="7" s="1"/>
  <c r="J174" i="7"/>
  <c r="M174" i="7" s="1"/>
  <c r="I174" i="7"/>
  <c r="L174" i="7" s="1"/>
  <c r="Q173" i="7"/>
  <c r="N173" i="7"/>
  <c r="K173" i="7"/>
  <c r="I173" i="7"/>
  <c r="J173" i="7" s="1"/>
  <c r="M173" i="7" s="1"/>
  <c r="Q172" i="7"/>
  <c r="L172" i="7"/>
  <c r="K172" i="7"/>
  <c r="N172" i="7" s="1"/>
  <c r="I172" i="7"/>
  <c r="Q171" i="7"/>
  <c r="L171" i="7"/>
  <c r="K171" i="7"/>
  <c r="N171" i="7" s="1"/>
  <c r="J171" i="7"/>
  <c r="M171" i="7" s="1"/>
  <c r="I171" i="7"/>
  <c r="Q170" i="7"/>
  <c r="J170" i="7"/>
  <c r="I170" i="7"/>
  <c r="L170" i="7" s="1"/>
  <c r="O169" i="7"/>
  <c r="Q169" i="7" s="1"/>
  <c r="H169" i="7"/>
  <c r="D169" i="7"/>
  <c r="Q168" i="7"/>
  <c r="J168" i="7"/>
  <c r="M168" i="7" s="1"/>
  <c r="I168" i="7"/>
  <c r="L168" i="7" s="1"/>
  <c r="Q167" i="7"/>
  <c r="K167" i="7"/>
  <c r="N167" i="7" s="1"/>
  <c r="I167" i="7"/>
  <c r="L167" i="7" s="1"/>
  <c r="Q166" i="7"/>
  <c r="M166" i="7"/>
  <c r="J166" i="7"/>
  <c r="I166" i="7"/>
  <c r="Q165" i="7"/>
  <c r="M165" i="7"/>
  <c r="J165" i="7"/>
  <c r="I165" i="7"/>
  <c r="K165" i="7" s="1"/>
  <c r="N165" i="7" s="1"/>
  <c r="Q164" i="7"/>
  <c r="L164" i="7"/>
  <c r="K164" i="7"/>
  <c r="N164" i="7" s="1"/>
  <c r="J164" i="7"/>
  <c r="M164" i="7" s="1"/>
  <c r="I164" i="7"/>
  <c r="Q163" i="7"/>
  <c r="K163" i="7"/>
  <c r="N163" i="7" s="1"/>
  <c r="J163" i="7"/>
  <c r="M163" i="7" s="1"/>
  <c r="I163" i="7"/>
  <c r="L163" i="7" s="1"/>
  <c r="Q162" i="7"/>
  <c r="J162" i="7"/>
  <c r="M162" i="7" s="1"/>
  <c r="I162" i="7"/>
  <c r="Q161" i="7"/>
  <c r="M161" i="7"/>
  <c r="K161" i="7"/>
  <c r="N161" i="7" s="1"/>
  <c r="I161" i="7"/>
  <c r="J161" i="7" s="1"/>
  <c r="Q160" i="7"/>
  <c r="K160" i="7"/>
  <c r="N160" i="7" s="1"/>
  <c r="I160" i="7"/>
  <c r="J160" i="7" s="1"/>
  <c r="M160" i="7" s="1"/>
  <c r="Q159" i="7"/>
  <c r="K159" i="7"/>
  <c r="N159" i="7" s="1"/>
  <c r="J159" i="7"/>
  <c r="M159" i="7" s="1"/>
  <c r="I159" i="7"/>
  <c r="L159" i="7" s="1"/>
  <c r="Q158" i="7"/>
  <c r="M158" i="7"/>
  <c r="J158" i="7"/>
  <c r="I158" i="7"/>
  <c r="Q157" i="7"/>
  <c r="K157" i="7"/>
  <c r="N157" i="7" s="1"/>
  <c r="I157" i="7"/>
  <c r="L157" i="7" s="1"/>
  <c r="Q156" i="7"/>
  <c r="K156" i="7"/>
  <c r="I156" i="7"/>
  <c r="J156" i="7" s="1"/>
  <c r="M156" i="7" s="1"/>
  <c r="O155" i="7"/>
  <c r="Q155" i="7" s="1"/>
  <c r="H155" i="7"/>
  <c r="Q154" i="7"/>
  <c r="K154" i="7"/>
  <c r="N154" i="7" s="1"/>
  <c r="N155" i="7" s="1"/>
  <c r="I154" i="7"/>
  <c r="I155" i="7" s="1"/>
  <c r="O153" i="7"/>
  <c r="Q153" i="7" s="1"/>
  <c r="H153" i="7"/>
  <c r="Q152" i="7"/>
  <c r="L152" i="7"/>
  <c r="L153" i="7" s="1"/>
  <c r="K152" i="7"/>
  <c r="N152" i="7" s="1"/>
  <c r="N153" i="7" s="1"/>
  <c r="J152" i="7"/>
  <c r="J153" i="7" s="1"/>
  <c r="I152" i="7"/>
  <c r="I153" i="7" s="1"/>
  <c r="Q151" i="7"/>
  <c r="O151" i="7"/>
  <c r="H151" i="7"/>
  <c r="H284" i="7" s="1"/>
  <c r="Q150" i="7"/>
  <c r="L150" i="7"/>
  <c r="L151" i="7" s="1"/>
  <c r="K150" i="7"/>
  <c r="N150" i="7" s="1"/>
  <c r="N151" i="7" s="1"/>
  <c r="J150" i="7"/>
  <c r="J151" i="7" s="1"/>
  <c r="I150" i="7"/>
  <c r="I151" i="7" s="1"/>
  <c r="G149" i="7"/>
  <c r="P148" i="7"/>
  <c r="O148" i="7"/>
  <c r="Q148" i="7" s="1"/>
  <c r="K148" i="7"/>
  <c r="J148" i="7"/>
  <c r="D148" i="7"/>
  <c r="O147" i="7"/>
  <c r="N147" i="7"/>
  <c r="M147" i="7"/>
  <c r="I147" i="7"/>
  <c r="O146" i="7"/>
  <c r="N146" i="7"/>
  <c r="M146" i="7"/>
  <c r="I146" i="7"/>
  <c r="O145" i="7"/>
  <c r="N145" i="7"/>
  <c r="M145" i="7"/>
  <c r="I145" i="7"/>
  <c r="O144" i="7"/>
  <c r="N144" i="7"/>
  <c r="M144" i="7"/>
  <c r="I144" i="7"/>
  <c r="O143" i="7"/>
  <c r="N143" i="7"/>
  <c r="M143" i="7"/>
  <c r="I143" i="7"/>
  <c r="O142" i="7"/>
  <c r="N142" i="7"/>
  <c r="M142" i="7"/>
  <c r="I142" i="7"/>
  <c r="O141" i="7"/>
  <c r="N141" i="7"/>
  <c r="M141" i="7"/>
  <c r="I141" i="7"/>
  <c r="O140" i="7"/>
  <c r="N140" i="7"/>
  <c r="M140" i="7"/>
  <c r="M148" i="7" s="1"/>
  <c r="I140" i="7"/>
  <c r="P139" i="7"/>
  <c r="P149" i="7" s="1"/>
  <c r="K139" i="7"/>
  <c r="J139" i="7"/>
  <c r="D139" i="7"/>
  <c r="O138" i="7"/>
  <c r="N138" i="7"/>
  <c r="M138" i="7"/>
  <c r="I138" i="7"/>
  <c r="O137" i="7"/>
  <c r="N137" i="7"/>
  <c r="M137" i="7"/>
  <c r="I137" i="7"/>
  <c r="O136" i="7"/>
  <c r="N136" i="7"/>
  <c r="M136" i="7"/>
  <c r="I136" i="7"/>
  <c r="L136" i="7" s="1"/>
  <c r="H136" i="7"/>
  <c r="O135" i="7"/>
  <c r="N135" i="7"/>
  <c r="M135" i="7"/>
  <c r="L135" i="7"/>
  <c r="I135" i="7"/>
  <c r="H135" i="7"/>
  <c r="O134" i="7"/>
  <c r="N134" i="7"/>
  <c r="M134" i="7"/>
  <c r="I134" i="7"/>
  <c r="O133" i="7"/>
  <c r="N133" i="7"/>
  <c r="M133" i="7"/>
  <c r="I133" i="7"/>
  <c r="O132" i="7"/>
  <c r="N132" i="7"/>
  <c r="M132" i="7"/>
  <c r="I132" i="7"/>
  <c r="L132" i="7" s="1"/>
  <c r="H132" i="7"/>
  <c r="O131" i="7"/>
  <c r="N131" i="7"/>
  <c r="M131" i="7"/>
  <c r="L131" i="7"/>
  <c r="I131" i="7"/>
  <c r="H131" i="7"/>
  <c r="O130" i="7"/>
  <c r="N130" i="7"/>
  <c r="M130" i="7"/>
  <c r="I130" i="7"/>
  <c r="O129" i="7"/>
  <c r="N129" i="7"/>
  <c r="M129" i="7"/>
  <c r="I129" i="7"/>
  <c r="O128" i="7"/>
  <c r="N128" i="7"/>
  <c r="M128" i="7"/>
  <c r="I128" i="7"/>
  <c r="L128" i="7" s="1"/>
  <c r="H128" i="7"/>
  <c r="O127" i="7"/>
  <c r="N127" i="7"/>
  <c r="M127" i="7"/>
  <c r="L127" i="7"/>
  <c r="I127" i="7"/>
  <c r="H127" i="7"/>
  <c r="O126" i="7"/>
  <c r="N126" i="7"/>
  <c r="M126" i="7"/>
  <c r="I126" i="7"/>
  <c r="O125" i="7"/>
  <c r="N125" i="7"/>
  <c r="M125" i="7"/>
  <c r="L125" i="7"/>
  <c r="O124" i="7"/>
  <c r="N124" i="7"/>
  <c r="M124" i="7"/>
  <c r="I124" i="7"/>
  <c r="O123" i="7"/>
  <c r="N123" i="7"/>
  <c r="M123" i="7"/>
  <c r="I123" i="7"/>
  <c r="L123" i="7" s="1"/>
  <c r="H123" i="7"/>
  <c r="O122" i="7"/>
  <c r="N122" i="7"/>
  <c r="M122" i="7"/>
  <c r="L122" i="7"/>
  <c r="I122" i="7"/>
  <c r="H122" i="7"/>
  <c r="O121" i="7"/>
  <c r="O139" i="7" s="1"/>
  <c r="Q139" i="7" s="1"/>
  <c r="N121" i="7"/>
  <c r="M121" i="7"/>
  <c r="I121" i="7"/>
  <c r="O120" i="7"/>
  <c r="Q120" i="7" s="1"/>
  <c r="H120" i="7"/>
  <c r="D120" i="7"/>
  <c r="Q119" i="7"/>
  <c r="J119" i="7"/>
  <c r="M119" i="7" s="1"/>
  <c r="I119" i="7"/>
  <c r="L119" i="7" s="1"/>
  <c r="Q118" i="7"/>
  <c r="M118" i="7"/>
  <c r="J118" i="7"/>
  <c r="I118" i="7"/>
  <c r="K118" i="7" s="1"/>
  <c r="N118" i="7" s="1"/>
  <c r="Q117" i="7"/>
  <c r="L117" i="7"/>
  <c r="J117" i="7"/>
  <c r="M117" i="7" s="1"/>
  <c r="I117" i="7"/>
  <c r="K117" i="7" s="1"/>
  <c r="Q116" i="7"/>
  <c r="O116" i="7"/>
  <c r="H116" i="7"/>
  <c r="D116" i="7"/>
  <c r="Q115" i="7"/>
  <c r="J115" i="7"/>
  <c r="M115" i="7" s="1"/>
  <c r="I115" i="7"/>
  <c r="K115" i="7" s="1"/>
  <c r="N115" i="7" s="1"/>
  <c r="Q114" i="7"/>
  <c r="K114" i="7"/>
  <c r="N114" i="7" s="1"/>
  <c r="I114" i="7"/>
  <c r="J114" i="7" s="1"/>
  <c r="M114" i="7" s="1"/>
  <c r="Q113" i="7"/>
  <c r="K113" i="7"/>
  <c r="N113" i="7" s="1"/>
  <c r="I113" i="7"/>
  <c r="J113" i="7" s="1"/>
  <c r="M113" i="7" s="1"/>
  <c r="Q112" i="7"/>
  <c r="J112" i="7"/>
  <c r="M112" i="7" s="1"/>
  <c r="I112" i="7"/>
  <c r="L112" i="7" s="1"/>
  <c r="Q111" i="7"/>
  <c r="M111" i="7"/>
  <c r="J111" i="7"/>
  <c r="I111" i="7"/>
  <c r="K111" i="7" s="1"/>
  <c r="N111" i="7" s="1"/>
  <c r="Q110" i="7"/>
  <c r="K110" i="7"/>
  <c r="N110" i="7" s="1"/>
  <c r="I110" i="7"/>
  <c r="J110" i="7" s="1"/>
  <c r="M110" i="7" s="1"/>
  <c r="Q109" i="7"/>
  <c r="K109" i="7"/>
  <c r="N109" i="7" s="1"/>
  <c r="I109" i="7"/>
  <c r="J109" i="7" s="1"/>
  <c r="M109" i="7" s="1"/>
  <c r="Q108" i="7"/>
  <c r="L108" i="7"/>
  <c r="K108" i="7"/>
  <c r="N108" i="7" s="1"/>
  <c r="J108" i="7"/>
  <c r="M108" i="7" s="1"/>
  <c r="I108" i="7"/>
  <c r="Q107" i="7"/>
  <c r="K107" i="7"/>
  <c r="I107" i="7"/>
  <c r="O106" i="7"/>
  <c r="Q106" i="7" s="1"/>
  <c r="H106" i="7"/>
  <c r="D106" i="7"/>
  <c r="Q105" i="7"/>
  <c r="J105" i="7"/>
  <c r="M105" i="7" s="1"/>
  <c r="I105" i="7"/>
  <c r="L105" i="7" s="1"/>
  <c r="Q104" i="7"/>
  <c r="M104" i="7"/>
  <c r="J104" i="7"/>
  <c r="I104" i="7"/>
  <c r="K104" i="7" s="1"/>
  <c r="Q103" i="7"/>
  <c r="K103" i="7"/>
  <c r="N103" i="7" s="1"/>
  <c r="I103" i="7"/>
  <c r="J103" i="7" s="1"/>
  <c r="Q102" i="7"/>
  <c r="O102" i="7"/>
  <c r="H102" i="7"/>
  <c r="D102" i="7"/>
  <c r="Q101" i="7"/>
  <c r="J101" i="7"/>
  <c r="M101" i="7" s="1"/>
  <c r="I101" i="7"/>
  <c r="K101" i="7" s="1"/>
  <c r="N101" i="7" s="1"/>
  <c r="Q100" i="7"/>
  <c r="L100" i="7"/>
  <c r="J100" i="7"/>
  <c r="M100" i="7" s="1"/>
  <c r="I100" i="7"/>
  <c r="K100" i="7" s="1"/>
  <c r="N100" i="7" s="1"/>
  <c r="Q99" i="7"/>
  <c r="M99" i="7"/>
  <c r="J99" i="7"/>
  <c r="I99" i="7"/>
  <c r="L99" i="7" s="1"/>
  <c r="Q98" i="7"/>
  <c r="J98" i="7"/>
  <c r="M98" i="7" s="1"/>
  <c r="I98" i="7"/>
  <c r="L98" i="7" s="1"/>
  <c r="Q97" i="7"/>
  <c r="N97" i="7"/>
  <c r="K97" i="7"/>
  <c r="I97" i="7"/>
  <c r="Q96" i="7"/>
  <c r="L96" i="7"/>
  <c r="J96" i="7"/>
  <c r="M96" i="7" s="1"/>
  <c r="I96" i="7"/>
  <c r="K96" i="7" s="1"/>
  <c r="N96" i="7" s="1"/>
  <c r="Q95" i="7"/>
  <c r="L95" i="7"/>
  <c r="J95" i="7"/>
  <c r="M95" i="7" s="1"/>
  <c r="I95" i="7"/>
  <c r="K95" i="7" s="1"/>
  <c r="N95" i="7" s="1"/>
  <c r="Q94" i="7"/>
  <c r="L94" i="7"/>
  <c r="K94" i="7"/>
  <c r="N94" i="7" s="1"/>
  <c r="J94" i="7"/>
  <c r="M94" i="7" s="1"/>
  <c r="I94" i="7"/>
  <c r="Q93" i="7"/>
  <c r="J93" i="7"/>
  <c r="M93" i="7" s="1"/>
  <c r="I93" i="7"/>
  <c r="Q92" i="7"/>
  <c r="M92" i="7"/>
  <c r="L92" i="7"/>
  <c r="J92" i="7"/>
  <c r="I92" i="7"/>
  <c r="K92" i="7" s="1"/>
  <c r="N92" i="7" s="1"/>
  <c r="Q91" i="7"/>
  <c r="M91" i="7"/>
  <c r="J91" i="7"/>
  <c r="I91" i="7"/>
  <c r="L91" i="7" s="1"/>
  <c r="Q90" i="7"/>
  <c r="K90" i="7"/>
  <c r="N90" i="7" s="1"/>
  <c r="I90" i="7"/>
  <c r="Q89" i="7"/>
  <c r="M89" i="7"/>
  <c r="J89" i="7"/>
  <c r="I89" i="7"/>
  <c r="Q88" i="7"/>
  <c r="K88" i="7"/>
  <c r="N88" i="7" s="1"/>
  <c r="I88" i="7"/>
  <c r="J88" i="7" s="1"/>
  <c r="M88" i="7" s="1"/>
  <c r="Q87" i="7"/>
  <c r="L87" i="7"/>
  <c r="K87" i="7"/>
  <c r="N87" i="7" s="1"/>
  <c r="J87" i="7"/>
  <c r="M87" i="7" s="1"/>
  <c r="I87" i="7"/>
  <c r="Q86" i="7"/>
  <c r="L86" i="7"/>
  <c r="J86" i="7"/>
  <c r="M86" i="7" s="1"/>
  <c r="I86" i="7"/>
  <c r="K86" i="7" s="1"/>
  <c r="N86" i="7" s="1"/>
  <c r="Q85" i="7"/>
  <c r="J85" i="7"/>
  <c r="M85" i="7" s="1"/>
  <c r="I85" i="7"/>
  <c r="O84" i="7"/>
  <c r="Q84" i="7" s="1"/>
  <c r="H84" i="7"/>
  <c r="D84" i="7"/>
  <c r="Q83" i="7"/>
  <c r="J83" i="7"/>
  <c r="M83" i="7" s="1"/>
  <c r="I83" i="7"/>
  <c r="L83" i="7" s="1"/>
  <c r="Q82" i="7"/>
  <c r="J82" i="7"/>
  <c r="M82" i="7" s="1"/>
  <c r="I82" i="7"/>
  <c r="Q81" i="7"/>
  <c r="L81" i="7"/>
  <c r="J81" i="7"/>
  <c r="M81" i="7" s="1"/>
  <c r="I81" i="7"/>
  <c r="K81" i="7" s="1"/>
  <c r="N81" i="7" s="1"/>
  <c r="Q80" i="7"/>
  <c r="L80" i="7"/>
  <c r="J80" i="7"/>
  <c r="M80" i="7" s="1"/>
  <c r="I80" i="7"/>
  <c r="K80" i="7" s="1"/>
  <c r="O79" i="7"/>
  <c r="Q79" i="7" s="1"/>
  <c r="H79" i="7"/>
  <c r="D79" i="7"/>
  <c r="Q78" i="7"/>
  <c r="J78" i="7"/>
  <c r="M78" i="7" s="1"/>
  <c r="I78" i="7"/>
  <c r="K78" i="7" s="1"/>
  <c r="N78" i="7" s="1"/>
  <c r="Q77" i="7"/>
  <c r="M77" i="7"/>
  <c r="L77" i="7"/>
  <c r="K77" i="7"/>
  <c r="N77" i="7" s="1"/>
  <c r="J77" i="7"/>
  <c r="I77" i="7"/>
  <c r="Q76" i="7"/>
  <c r="J76" i="7"/>
  <c r="I76" i="7"/>
  <c r="K76" i="7" s="1"/>
  <c r="O75" i="7"/>
  <c r="Q75" i="7" s="1"/>
  <c r="H75" i="7"/>
  <c r="D75" i="7"/>
  <c r="Q74" i="7"/>
  <c r="L74" i="7"/>
  <c r="K74" i="7"/>
  <c r="N74" i="7" s="1"/>
  <c r="J74" i="7"/>
  <c r="M74" i="7" s="1"/>
  <c r="I74" i="7"/>
  <c r="Q73" i="7"/>
  <c r="L73" i="7"/>
  <c r="J73" i="7"/>
  <c r="M73" i="7" s="1"/>
  <c r="I73" i="7"/>
  <c r="K73" i="7" s="1"/>
  <c r="N73" i="7" s="1"/>
  <c r="Q72" i="7"/>
  <c r="J72" i="7"/>
  <c r="M72" i="7" s="1"/>
  <c r="I72" i="7"/>
  <c r="O71" i="7"/>
  <c r="Q71" i="7" s="1"/>
  <c r="H71" i="7"/>
  <c r="D71" i="7"/>
  <c r="Q70" i="7"/>
  <c r="L70" i="7"/>
  <c r="K70" i="7"/>
  <c r="N70" i="7" s="1"/>
  <c r="J70" i="7"/>
  <c r="M70" i="7" s="1"/>
  <c r="I70" i="7"/>
  <c r="Q69" i="7"/>
  <c r="N69" i="7"/>
  <c r="K69" i="7"/>
  <c r="I69" i="7"/>
  <c r="L69" i="7" s="1"/>
  <c r="Q68" i="7"/>
  <c r="N68" i="7"/>
  <c r="K68" i="7"/>
  <c r="I68" i="7"/>
  <c r="J68" i="7" s="1"/>
  <c r="M68" i="7" s="1"/>
  <c r="Q67" i="7"/>
  <c r="M67" i="7"/>
  <c r="L67" i="7"/>
  <c r="K67" i="7"/>
  <c r="N67" i="7" s="1"/>
  <c r="J67" i="7"/>
  <c r="I67" i="7"/>
  <c r="Q66" i="7"/>
  <c r="L66" i="7"/>
  <c r="K66" i="7"/>
  <c r="N66" i="7" s="1"/>
  <c r="I66" i="7"/>
  <c r="J66" i="7" s="1"/>
  <c r="M66" i="7" s="1"/>
  <c r="Q65" i="7"/>
  <c r="J65" i="7"/>
  <c r="M65" i="7" s="1"/>
  <c r="I65" i="7"/>
  <c r="Q64" i="7"/>
  <c r="K64" i="7"/>
  <c r="N64" i="7" s="1"/>
  <c r="I64" i="7"/>
  <c r="J64" i="7" s="1"/>
  <c r="M64" i="7" s="1"/>
  <c r="Q63" i="7"/>
  <c r="K63" i="7"/>
  <c r="N63" i="7" s="1"/>
  <c r="I63" i="7"/>
  <c r="J63" i="7" s="1"/>
  <c r="M63" i="7" s="1"/>
  <c r="Q62" i="7"/>
  <c r="L62" i="7"/>
  <c r="K62" i="7"/>
  <c r="N62" i="7" s="1"/>
  <c r="I62" i="7"/>
  <c r="J62" i="7" s="1"/>
  <c r="M62" i="7" s="1"/>
  <c r="Q61" i="7"/>
  <c r="N61" i="7"/>
  <c r="K61" i="7"/>
  <c r="I61" i="7"/>
  <c r="L61" i="7" s="1"/>
  <c r="Q60" i="7"/>
  <c r="K60" i="7"/>
  <c r="N60" i="7" s="1"/>
  <c r="I60" i="7"/>
  <c r="J60" i="7" s="1"/>
  <c r="M60" i="7" s="1"/>
  <c r="Q59" i="7"/>
  <c r="K59" i="7"/>
  <c r="N59" i="7" s="1"/>
  <c r="I59" i="7"/>
  <c r="J59" i="7" s="1"/>
  <c r="M59" i="7" s="1"/>
  <c r="Q58" i="7"/>
  <c r="L58" i="7"/>
  <c r="K58" i="7"/>
  <c r="N58" i="7" s="1"/>
  <c r="J58" i="7"/>
  <c r="M58" i="7" s="1"/>
  <c r="I58" i="7"/>
  <c r="Q57" i="7"/>
  <c r="K57" i="7"/>
  <c r="N57" i="7" s="1"/>
  <c r="I57" i="7"/>
  <c r="L57" i="7" s="1"/>
  <c r="Q56" i="7"/>
  <c r="N56" i="7"/>
  <c r="L56" i="7"/>
  <c r="K56" i="7"/>
  <c r="I56" i="7"/>
  <c r="J56" i="7" s="1"/>
  <c r="M56" i="7" s="1"/>
  <c r="Q55" i="7"/>
  <c r="L55" i="7"/>
  <c r="K55" i="7"/>
  <c r="N55" i="7" s="1"/>
  <c r="I55" i="7"/>
  <c r="J55" i="7" s="1"/>
  <c r="M55" i="7" s="1"/>
  <c r="Q54" i="7"/>
  <c r="N54" i="7"/>
  <c r="K54" i="7"/>
  <c r="I54" i="7"/>
  <c r="L54" i="7" s="1"/>
  <c r="Q53" i="7"/>
  <c r="J53" i="7"/>
  <c r="I53" i="7"/>
  <c r="O52" i="7"/>
  <c r="Q52" i="7" s="1"/>
  <c r="H52" i="7"/>
  <c r="D52" i="7"/>
  <c r="Q51" i="7"/>
  <c r="L51" i="7"/>
  <c r="K51" i="7"/>
  <c r="N51" i="7" s="1"/>
  <c r="I51" i="7"/>
  <c r="J51" i="7" s="1"/>
  <c r="M51" i="7" s="1"/>
  <c r="Q50" i="7"/>
  <c r="K50" i="7"/>
  <c r="N50" i="7" s="1"/>
  <c r="I50" i="7"/>
  <c r="L50" i="7" s="1"/>
  <c r="Q49" i="7"/>
  <c r="K49" i="7"/>
  <c r="N49" i="7" s="1"/>
  <c r="I49" i="7"/>
  <c r="J49" i="7" s="1"/>
  <c r="M49" i="7" s="1"/>
  <c r="Q48" i="7"/>
  <c r="K48" i="7"/>
  <c r="N48" i="7" s="1"/>
  <c r="I48" i="7"/>
  <c r="J48" i="7" s="1"/>
  <c r="M48" i="7" s="1"/>
  <c r="Q47" i="7"/>
  <c r="L47" i="7"/>
  <c r="K47" i="7"/>
  <c r="N47" i="7" s="1"/>
  <c r="J47" i="7"/>
  <c r="M47" i="7" s="1"/>
  <c r="I47" i="7"/>
  <c r="Q46" i="7"/>
  <c r="J46" i="7"/>
  <c r="M46" i="7" s="1"/>
  <c r="I46" i="7"/>
  <c r="Q45" i="7"/>
  <c r="N45" i="7"/>
  <c r="M45" i="7"/>
  <c r="K45" i="7"/>
  <c r="I45" i="7"/>
  <c r="J45" i="7" s="1"/>
  <c r="Q44" i="7"/>
  <c r="K44" i="7"/>
  <c r="N44" i="7" s="1"/>
  <c r="I44" i="7"/>
  <c r="J44" i="7" s="1"/>
  <c r="M44" i="7" s="1"/>
  <c r="Q43" i="7"/>
  <c r="L43" i="7"/>
  <c r="K43" i="7"/>
  <c r="N43" i="7" s="1"/>
  <c r="J43" i="7"/>
  <c r="M43" i="7" s="1"/>
  <c r="I43" i="7"/>
  <c r="Q42" i="7"/>
  <c r="N42" i="7"/>
  <c r="K42" i="7"/>
  <c r="I42" i="7"/>
  <c r="L42" i="7" s="1"/>
  <c r="Q41" i="7"/>
  <c r="J41" i="7"/>
  <c r="M41" i="7" s="1"/>
  <c r="I41" i="7"/>
  <c r="K41" i="7" s="1"/>
  <c r="Q40" i="7"/>
  <c r="O40" i="7"/>
  <c r="H40" i="7"/>
  <c r="D40" i="7"/>
  <c r="Q39" i="7"/>
  <c r="K39" i="7"/>
  <c r="N39" i="7" s="1"/>
  <c r="I39" i="7"/>
  <c r="L39" i="7" s="1"/>
  <c r="Q38" i="7"/>
  <c r="M38" i="7"/>
  <c r="L38" i="7"/>
  <c r="K38" i="7"/>
  <c r="N38" i="7" s="1"/>
  <c r="I38" i="7"/>
  <c r="J38" i="7" s="1"/>
  <c r="Q37" i="7"/>
  <c r="L37" i="7"/>
  <c r="K37" i="7"/>
  <c r="N37" i="7" s="1"/>
  <c r="I37" i="7"/>
  <c r="J37" i="7" s="1"/>
  <c r="M37" i="7" s="1"/>
  <c r="Q36" i="7"/>
  <c r="N36" i="7"/>
  <c r="L36" i="7"/>
  <c r="K36" i="7"/>
  <c r="I36" i="7"/>
  <c r="J36" i="7" s="1"/>
  <c r="M36" i="7" s="1"/>
  <c r="Q35" i="7"/>
  <c r="K35" i="7"/>
  <c r="N35" i="7" s="1"/>
  <c r="J35" i="7"/>
  <c r="M35" i="7" s="1"/>
  <c r="I35" i="7"/>
  <c r="L35" i="7" s="1"/>
  <c r="Q34" i="7"/>
  <c r="K34" i="7"/>
  <c r="N34" i="7" s="1"/>
  <c r="I34" i="7"/>
  <c r="J34" i="7" s="1"/>
  <c r="M34" i="7" s="1"/>
  <c r="Q33" i="7"/>
  <c r="M33" i="7"/>
  <c r="L33" i="7"/>
  <c r="J33" i="7"/>
  <c r="I33" i="7"/>
  <c r="K33" i="7" s="1"/>
  <c r="N33" i="7" s="1"/>
  <c r="Q32" i="7"/>
  <c r="L32" i="7"/>
  <c r="K32" i="7"/>
  <c r="N32" i="7" s="1"/>
  <c r="J32" i="7"/>
  <c r="M32" i="7" s="1"/>
  <c r="I32" i="7"/>
  <c r="Q31" i="7"/>
  <c r="N31" i="7"/>
  <c r="K31" i="7"/>
  <c r="I31" i="7"/>
  <c r="L31" i="7" s="1"/>
  <c r="Q30" i="7"/>
  <c r="J30" i="7"/>
  <c r="M30" i="7" s="1"/>
  <c r="I30" i="7"/>
  <c r="K30" i="7" s="1"/>
  <c r="N30" i="7" s="1"/>
  <c r="Q29" i="7"/>
  <c r="K29" i="7"/>
  <c r="N29" i="7" s="1"/>
  <c r="I29" i="7"/>
  <c r="J29" i="7" s="1"/>
  <c r="M29" i="7" s="1"/>
  <c r="Q28" i="7"/>
  <c r="J28" i="7"/>
  <c r="I28" i="7"/>
  <c r="L28" i="7" s="1"/>
  <c r="O27" i="7"/>
  <c r="H27" i="7"/>
  <c r="D27" i="7"/>
  <c r="D149" i="7" s="1"/>
  <c r="Q26" i="7"/>
  <c r="J26" i="7"/>
  <c r="M26" i="7" s="1"/>
  <c r="I26" i="7"/>
  <c r="L26" i="7" s="1"/>
  <c r="Q25" i="7"/>
  <c r="L25" i="7"/>
  <c r="K25" i="7"/>
  <c r="N25" i="7" s="1"/>
  <c r="I25" i="7"/>
  <c r="J25" i="7" s="1"/>
  <c r="M25" i="7" s="1"/>
  <c r="Q24" i="7"/>
  <c r="K24" i="7"/>
  <c r="N24" i="7" s="1"/>
  <c r="J24" i="7"/>
  <c r="M24" i="7" s="1"/>
  <c r="I24" i="7"/>
  <c r="L24" i="7" s="1"/>
  <c r="Q23" i="7"/>
  <c r="M23" i="7"/>
  <c r="J23" i="7"/>
  <c r="I23" i="7"/>
  <c r="K23" i="7" s="1"/>
  <c r="N23" i="7" s="1"/>
  <c r="Q22" i="7"/>
  <c r="K22" i="7"/>
  <c r="N22" i="7" s="1"/>
  <c r="I22" i="7"/>
  <c r="J22" i="7" s="1"/>
  <c r="M22" i="7" s="1"/>
  <c r="Q21" i="7"/>
  <c r="L21" i="7"/>
  <c r="K21" i="7"/>
  <c r="N21" i="7" s="1"/>
  <c r="J21" i="7"/>
  <c r="M21" i="7" s="1"/>
  <c r="I21" i="7"/>
  <c r="Q20" i="7"/>
  <c r="J20" i="7"/>
  <c r="M20" i="7" s="1"/>
  <c r="I20" i="7"/>
  <c r="L20" i="7" s="1"/>
  <c r="Q19" i="7"/>
  <c r="M19" i="7"/>
  <c r="L19" i="7"/>
  <c r="J19" i="7"/>
  <c r="I19" i="7"/>
  <c r="K19" i="7" s="1"/>
  <c r="N19" i="7" s="1"/>
  <c r="Q18" i="7"/>
  <c r="M18" i="7"/>
  <c r="J18" i="7"/>
  <c r="I18" i="7"/>
  <c r="L18" i="7" s="1"/>
  <c r="Q17" i="7"/>
  <c r="L17" i="7"/>
  <c r="J17" i="7"/>
  <c r="M17" i="7" s="1"/>
  <c r="I17" i="7"/>
  <c r="K17" i="7" s="1"/>
  <c r="W150" i="6"/>
  <c r="V150" i="6"/>
  <c r="U150" i="6"/>
  <c r="T150" i="6"/>
  <c r="S150" i="6"/>
  <c r="R150" i="6"/>
  <c r="F150" i="6"/>
  <c r="E150" i="6"/>
  <c r="C150" i="6"/>
  <c r="B150" i="6"/>
  <c r="A150" i="6"/>
  <c r="G149" i="6"/>
  <c r="G150" i="6" s="1"/>
  <c r="P148" i="6"/>
  <c r="K148" i="6"/>
  <c r="J148" i="6"/>
  <c r="D148" i="6"/>
  <c r="O147" i="6"/>
  <c r="N147" i="6"/>
  <c r="M147" i="6"/>
  <c r="I147" i="6"/>
  <c r="L147" i="6" s="1"/>
  <c r="O146" i="6"/>
  <c r="N146" i="6"/>
  <c r="M146" i="6"/>
  <c r="I146" i="6"/>
  <c r="H146" i="6" s="1"/>
  <c r="O145" i="6"/>
  <c r="N145" i="6"/>
  <c r="M145" i="6"/>
  <c r="I145" i="6"/>
  <c r="L145" i="6" s="1"/>
  <c r="O144" i="6"/>
  <c r="N144" i="6"/>
  <c r="M144" i="6"/>
  <c r="I144" i="6"/>
  <c r="H144" i="6" s="1"/>
  <c r="O143" i="6"/>
  <c r="N143" i="6"/>
  <c r="M143" i="6"/>
  <c r="I143" i="6"/>
  <c r="H143" i="6" s="1"/>
  <c r="O142" i="6"/>
  <c r="N142" i="6"/>
  <c r="M142" i="6"/>
  <c r="I142" i="6"/>
  <c r="H142" i="6" s="1"/>
  <c r="O141" i="6"/>
  <c r="N141" i="6"/>
  <c r="M141" i="6"/>
  <c r="I141" i="6"/>
  <c r="H141" i="6" s="1"/>
  <c r="O140" i="6"/>
  <c r="N140" i="6"/>
  <c r="M140" i="6"/>
  <c r="I140" i="6"/>
  <c r="H140" i="6" s="1"/>
  <c r="P139" i="6"/>
  <c r="K139" i="6"/>
  <c r="J139" i="6"/>
  <c r="D139" i="6"/>
  <c r="O138" i="6"/>
  <c r="N138" i="6"/>
  <c r="M138" i="6"/>
  <c r="I138" i="6"/>
  <c r="H138" i="6" s="1"/>
  <c r="O137" i="6"/>
  <c r="N137" i="6"/>
  <c r="M137" i="6"/>
  <c r="I137" i="6"/>
  <c r="L137" i="6" s="1"/>
  <c r="O136" i="6"/>
  <c r="N136" i="6"/>
  <c r="M136" i="6"/>
  <c r="I136" i="6"/>
  <c r="H136" i="6" s="1"/>
  <c r="O135" i="6"/>
  <c r="N135" i="6"/>
  <c r="M135" i="6"/>
  <c r="I135" i="6"/>
  <c r="L135" i="6" s="1"/>
  <c r="O134" i="6"/>
  <c r="N134" i="6"/>
  <c r="M134" i="6"/>
  <c r="I134" i="6"/>
  <c r="H134" i="6" s="1"/>
  <c r="O133" i="6"/>
  <c r="N133" i="6"/>
  <c r="M133" i="6"/>
  <c r="I133" i="6"/>
  <c r="L133" i="6" s="1"/>
  <c r="O132" i="6"/>
  <c r="N132" i="6"/>
  <c r="M132" i="6"/>
  <c r="I132" i="6"/>
  <c r="H132" i="6" s="1"/>
  <c r="O131" i="6"/>
  <c r="N131" i="6"/>
  <c r="M131" i="6"/>
  <c r="I131" i="6"/>
  <c r="L131" i="6" s="1"/>
  <c r="O130" i="6"/>
  <c r="N130" i="6"/>
  <c r="M130" i="6"/>
  <c r="I130" i="6"/>
  <c r="H130" i="6" s="1"/>
  <c r="O129" i="6"/>
  <c r="N129" i="6"/>
  <c r="M129" i="6"/>
  <c r="I129" i="6"/>
  <c r="L129" i="6" s="1"/>
  <c r="O128" i="6"/>
  <c r="N128" i="6"/>
  <c r="M128" i="6"/>
  <c r="I128" i="6"/>
  <c r="H128" i="6" s="1"/>
  <c r="O127" i="6"/>
  <c r="N127" i="6"/>
  <c r="M127" i="6"/>
  <c r="I127" i="6"/>
  <c r="L127" i="6" s="1"/>
  <c r="O126" i="6"/>
  <c r="N126" i="6"/>
  <c r="M126" i="6"/>
  <c r="I126" i="6"/>
  <c r="H126" i="6" s="1"/>
  <c r="O125" i="6"/>
  <c r="N125" i="6"/>
  <c r="M125" i="6"/>
  <c r="L125" i="6"/>
  <c r="O124" i="6"/>
  <c r="N124" i="6"/>
  <c r="M124" i="6"/>
  <c r="I124" i="6"/>
  <c r="L124" i="6" s="1"/>
  <c r="O123" i="6"/>
  <c r="N123" i="6"/>
  <c r="M123" i="6"/>
  <c r="I123" i="6"/>
  <c r="H123" i="6" s="1"/>
  <c r="O122" i="6"/>
  <c r="N122" i="6"/>
  <c r="M122" i="6"/>
  <c r="I122" i="6"/>
  <c r="L122" i="6" s="1"/>
  <c r="O121" i="6"/>
  <c r="N121" i="6"/>
  <c r="M121" i="6"/>
  <c r="I121" i="6"/>
  <c r="L121" i="6" s="1"/>
  <c r="O120" i="6"/>
  <c r="Q120" i="6" s="1"/>
  <c r="H120" i="6"/>
  <c r="D120" i="6"/>
  <c r="Q119" i="6"/>
  <c r="J119" i="6"/>
  <c r="M119" i="6" s="1"/>
  <c r="I119" i="6"/>
  <c r="L119" i="6" s="1"/>
  <c r="Q118" i="6"/>
  <c r="J118" i="6"/>
  <c r="M118" i="6" s="1"/>
  <c r="I118" i="6"/>
  <c r="L118" i="6" s="1"/>
  <c r="Q117" i="6"/>
  <c r="J117" i="6"/>
  <c r="I117" i="6"/>
  <c r="K117" i="6" s="1"/>
  <c r="O116" i="6"/>
  <c r="Q116" i="6" s="1"/>
  <c r="H116" i="6"/>
  <c r="D116" i="6"/>
  <c r="Q115" i="6"/>
  <c r="J115" i="6"/>
  <c r="M115" i="6" s="1"/>
  <c r="I115" i="6"/>
  <c r="K115" i="6" s="1"/>
  <c r="N115" i="6" s="1"/>
  <c r="Q114" i="6"/>
  <c r="K114" i="6"/>
  <c r="N114" i="6" s="1"/>
  <c r="I114" i="6"/>
  <c r="L114" i="6" s="1"/>
  <c r="Q113" i="6"/>
  <c r="K113" i="6"/>
  <c r="N113" i="6" s="1"/>
  <c r="I113" i="6"/>
  <c r="Q112" i="6"/>
  <c r="J112" i="6"/>
  <c r="M112" i="6" s="1"/>
  <c r="I112" i="6"/>
  <c r="L112" i="6" s="1"/>
  <c r="Q111" i="6"/>
  <c r="J111" i="6"/>
  <c r="M111" i="6" s="1"/>
  <c r="I111" i="6"/>
  <c r="L111" i="6" s="1"/>
  <c r="Q110" i="6"/>
  <c r="K110" i="6"/>
  <c r="N110" i="6" s="1"/>
  <c r="I110" i="6"/>
  <c r="L110" i="6" s="1"/>
  <c r="Q109" i="6"/>
  <c r="K109" i="6"/>
  <c r="N109" i="6" s="1"/>
  <c r="I109" i="6"/>
  <c r="L109" i="6" s="1"/>
  <c r="Q108" i="6"/>
  <c r="K108" i="6"/>
  <c r="N108" i="6" s="1"/>
  <c r="I108" i="6"/>
  <c r="J108" i="6" s="1"/>
  <c r="Q107" i="6"/>
  <c r="K107" i="6"/>
  <c r="N107" i="6" s="1"/>
  <c r="I107" i="6"/>
  <c r="J107" i="6" s="1"/>
  <c r="M107" i="6" s="1"/>
  <c r="O106" i="6"/>
  <c r="Q106" i="6" s="1"/>
  <c r="H106" i="6"/>
  <c r="D106" i="6"/>
  <c r="Q105" i="6"/>
  <c r="J105" i="6"/>
  <c r="M105" i="6" s="1"/>
  <c r="I105" i="6"/>
  <c r="L105" i="6" s="1"/>
  <c r="Q104" i="6"/>
  <c r="J104" i="6"/>
  <c r="M104" i="6" s="1"/>
  <c r="I104" i="6"/>
  <c r="K104" i="6" s="1"/>
  <c r="N104" i="6" s="1"/>
  <c r="Q103" i="6"/>
  <c r="K103" i="6"/>
  <c r="I103" i="6"/>
  <c r="J103" i="6" s="1"/>
  <c r="O102" i="6"/>
  <c r="Q102" i="6" s="1"/>
  <c r="H102" i="6"/>
  <c r="D102" i="6"/>
  <c r="Q101" i="6"/>
  <c r="L101" i="6"/>
  <c r="J101" i="6"/>
  <c r="M101" i="6" s="1"/>
  <c r="I101" i="6"/>
  <c r="K101" i="6" s="1"/>
  <c r="N101" i="6" s="1"/>
  <c r="Q100" i="6"/>
  <c r="J100" i="6"/>
  <c r="M100" i="6" s="1"/>
  <c r="I100" i="6"/>
  <c r="L100" i="6" s="1"/>
  <c r="Q99" i="6"/>
  <c r="J99" i="6"/>
  <c r="M99" i="6" s="1"/>
  <c r="I99" i="6"/>
  <c r="Q98" i="6"/>
  <c r="J98" i="6"/>
  <c r="M98" i="6" s="1"/>
  <c r="I98" i="6"/>
  <c r="L98" i="6" s="1"/>
  <c r="Q97" i="6"/>
  <c r="K97" i="6"/>
  <c r="N97" i="6" s="1"/>
  <c r="I97" i="6"/>
  <c r="J97" i="6" s="1"/>
  <c r="M97" i="6" s="1"/>
  <c r="Q96" i="6"/>
  <c r="J96" i="6"/>
  <c r="M96" i="6" s="1"/>
  <c r="I96" i="6"/>
  <c r="L96" i="6" s="1"/>
  <c r="Q95" i="6"/>
  <c r="J95" i="6"/>
  <c r="M95" i="6" s="1"/>
  <c r="I95" i="6"/>
  <c r="Q94" i="6"/>
  <c r="J94" i="6"/>
  <c r="M94" i="6" s="1"/>
  <c r="I94" i="6"/>
  <c r="L94" i="6" s="1"/>
  <c r="Q93" i="6"/>
  <c r="J93" i="6"/>
  <c r="M93" i="6" s="1"/>
  <c r="I93" i="6"/>
  <c r="K93" i="6" s="1"/>
  <c r="N93" i="6" s="1"/>
  <c r="Q92" i="6"/>
  <c r="J92" i="6"/>
  <c r="M92" i="6" s="1"/>
  <c r="I92" i="6"/>
  <c r="L92" i="6" s="1"/>
  <c r="Q91" i="6"/>
  <c r="J91" i="6"/>
  <c r="M91" i="6" s="1"/>
  <c r="I91" i="6"/>
  <c r="Q90" i="6"/>
  <c r="K90" i="6"/>
  <c r="N90" i="6" s="1"/>
  <c r="I90" i="6"/>
  <c r="J90" i="6" s="1"/>
  <c r="M90" i="6" s="1"/>
  <c r="Q89" i="6"/>
  <c r="J89" i="6"/>
  <c r="M89" i="6" s="1"/>
  <c r="I89" i="6"/>
  <c r="Q88" i="6"/>
  <c r="K88" i="6"/>
  <c r="N88" i="6" s="1"/>
  <c r="I88" i="6"/>
  <c r="J88" i="6" s="1"/>
  <c r="M88" i="6" s="1"/>
  <c r="Q87" i="6"/>
  <c r="J87" i="6"/>
  <c r="M87" i="6" s="1"/>
  <c r="I87" i="6"/>
  <c r="L87" i="6" s="1"/>
  <c r="Q86" i="6"/>
  <c r="J86" i="6"/>
  <c r="M86" i="6" s="1"/>
  <c r="I86" i="6"/>
  <c r="L86" i="6" s="1"/>
  <c r="Q85" i="6"/>
  <c r="J85" i="6"/>
  <c r="M85" i="6" s="1"/>
  <c r="I85" i="6"/>
  <c r="O84" i="6"/>
  <c r="Q84" i="6" s="1"/>
  <c r="H84" i="6"/>
  <c r="D84" i="6"/>
  <c r="Q83" i="6"/>
  <c r="J83" i="6"/>
  <c r="M83" i="6" s="1"/>
  <c r="I83" i="6"/>
  <c r="L83" i="6" s="1"/>
  <c r="Q82" i="6"/>
  <c r="J82" i="6"/>
  <c r="M82" i="6" s="1"/>
  <c r="I82" i="6"/>
  <c r="Q81" i="6"/>
  <c r="J81" i="6"/>
  <c r="M81" i="6" s="1"/>
  <c r="I81" i="6"/>
  <c r="K81" i="6" s="1"/>
  <c r="N81" i="6" s="1"/>
  <c r="Q80" i="6"/>
  <c r="J80" i="6"/>
  <c r="M80" i="6" s="1"/>
  <c r="I80" i="6"/>
  <c r="L80" i="6" s="1"/>
  <c r="O79" i="6"/>
  <c r="Q79" i="6" s="1"/>
  <c r="H79" i="6"/>
  <c r="D79" i="6"/>
  <c r="Q78" i="6"/>
  <c r="J78" i="6"/>
  <c r="M78" i="6" s="1"/>
  <c r="I78" i="6"/>
  <c r="K78" i="6" s="1"/>
  <c r="N78" i="6" s="1"/>
  <c r="Q77" i="6"/>
  <c r="J77" i="6"/>
  <c r="M77" i="6" s="1"/>
  <c r="I77" i="6"/>
  <c r="L77" i="6" s="1"/>
  <c r="Q76" i="6"/>
  <c r="J76" i="6"/>
  <c r="I76" i="6"/>
  <c r="O75" i="6"/>
  <c r="Q75" i="6" s="1"/>
  <c r="H75" i="6"/>
  <c r="D75" i="6"/>
  <c r="Q74" i="6"/>
  <c r="J74" i="6"/>
  <c r="M74" i="6" s="1"/>
  <c r="I74" i="6"/>
  <c r="L74" i="6" s="1"/>
  <c r="Q73" i="6"/>
  <c r="J73" i="6"/>
  <c r="M73" i="6" s="1"/>
  <c r="I73" i="6"/>
  <c r="L73" i="6" s="1"/>
  <c r="Q72" i="6"/>
  <c r="J72" i="6"/>
  <c r="I72" i="6"/>
  <c r="O71" i="6"/>
  <c r="Q71" i="6" s="1"/>
  <c r="H71" i="6"/>
  <c r="D71" i="6"/>
  <c r="Q70" i="6"/>
  <c r="J70" i="6"/>
  <c r="M70" i="6" s="1"/>
  <c r="I70" i="6"/>
  <c r="L70" i="6" s="1"/>
  <c r="Q69" i="6"/>
  <c r="K69" i="6"/>
  <c r="N69" i="6" s="1"/>
  <c r="I69" i="6"/>
  <c r="Q68" i="6"/>
  <c r="K68" i="6"/>
  <c r="N68" i="6" s="1"/>
  <c r="I68" i="6"/>
  <c r="J68" i="6" s="1"/>
  <c r="M68" i="6" s="1"/>
  <c r="Q67" i="6"/>
  <c r="J67" i="6"/>
  <c r="M67" i="6" s="1"/>
  <c r="I67" i="6"/>
  <c r="L67" i="6" s="1"/>
  <c r="Q66" i="6"/>
  <c r="K66" i="6"/>
  <c r="N66" i="6" s="1"/>
  <c r="I66" i="6"/>
  <c r="L66" i="6" s="1"/>
  <c r="Q65" i="6"/>
  <c r="J65" i="6"/>
  <c r="M65" i="6" s="1"/>
  <c r="I65" i="6"/>
  <c r="Q64" i="6"/>
  <c r="K64" i="6"/>
  <c r="N64" i="6" s="1"/>
  <c r="I64" i="6"/>
  <c r="J64" i="6" s="1"/>
  <c r="M64" i="6" s="1"/>
  <c r="Q63" i="6"/>
  <c r="K63" i="6"/>
  <c r="N63" i="6" s="1"/>
  <c r="I63" i="6"/>
  <c r="L63" i="6" s="1"/>
  <c r="Q62" i="6"/>
  <c r="K62" i="6"/>
  <c r="N62" i="6" s="1"/>
  <c r="I62" i="6"/>
  <c r="L62" i="6" s="1"/>
  <c r="Q61" i="6"/>
  <c r="K61" i="6"/>
  <c r="N61" i="6" s="1"/>
  <c r="I61" i="6"/>
  <c r="Q60" i="6"/>
  <c r="K60" i="6"/>
  <c r="N60" i="6" s="1"/>
  <c r="I60" i="6"/>
  <c r="J60" i="6" s="1"/>
  <c r="M60" i="6" s="1"/>
  <c r="Q59" i="6"/>
  <c r="K59" i="6"/>
  <c r="N59" i="6" s="1"/>
  <c r="I59" i="6"/>
  <c r="L59" i="6" s="1"/>
  <c r="Q58" i="6"/>
  <c r="K58" i="6"/>
  <c r="N58" i="6" s="1"/>
  <c r="I58" i="6"/>
  <c r="L58" i="6" s="1"/>
  <c r="Q57" i="6"/>
  <c r="K57" i="6"/>
  <c r="N57" i="6" s="1"/>
  <c r="I57" i="6"/>
  <c r="Q56" i="6"/>
  <c r="K56" i="6"/>
  <c r="N56" i="6" s="1"/>
  <c r="I56" i="6"/>
  <c r="J56" i="6" s="1"/>
  <c r="M56" i="6" s="1"/>
  <c r="Q55" i="6"/>
  <c r="K55" i="6"/>
  <c r="N55" i="6" s="1"/>
  <c r="I55" i="6"/>
  <c r="L55" i="6" s="1"/>
  <c r="Q54" i="6"/>
  <c r="K54" i="6"/>
  <c r="N54" i="6" s="1"/>
  <c r="I54" i="6"/>
  <c r="L54" i="6" s="1"/>
  <c r="Q53" i="6"/>
  <c r="J53" i="6"/>
  <c r="M53" i="6" s="1"/>
  <c r="I53" i="6"/>
  <c r="O52" i="6"/>
  <c r="Q52" i="6" s="1"/>
  <c r="H52" i="6"/>
  <c r="D52" i="6"/>
  <c r="Q51" i="6"/>
  <c r="K51" i="6"/>
  <c r="N51" i="6" s="1"/>
  <c r="I51" i="6"/>
  <c r="L51" i="6" s="1"/>
  <c r="Q50" i="6"/>
  <c r="K50" i="6"/>
  <c r="N50" i="6" s="1"/>
  <c r="I50" i="6"/>
  <c r="Q49" i="6"/>
  <c r="K49" i="6"/>
  <c r="N49" i="6" s="1"/>
  <c r="I49" i="6"/>
  <c r="J49" i="6" s="1"/>
  <c r="M49" i="6" s="1"/>
  <c r="Q48" i="6"/>
  <c r="K48" i="6"/>
  <c r="N48" i="6" s="1"/>
  <c r="I48" i="6"/>
  <c r="L48" i="6" s="1"/>
  <c r="Q47" i="6"/>
  <c r="J47" i="6"/>
  <c r="M47" i="6" s="1"/>
  <c r="I47" i="6"/>
  <c r="L47" i="6" s="1"/>
  <c r="Q46" i="6"/>
  <c r="J46" i="6"/>
  <c r="M46" i="6" s="1"/>
  <c r="I46" i="6"/>
  <c r="Q45" i="6"/>
  <c r="K45" i="6"/>
  <c r="N45" i="6" s="1"/>
  <c r="I45" i="6"/>
  <c r="J45" i="6" s="1"/>
  <c r="M45" i="6" s="1"/>
  <c r="Q44" i="6"/>
  <c r="K44" i="6"/>
  <c r="N44" i="6" s="1"/>
  <c r="I44" i="6"/>
  <c r="L44" i="6" s="1"/>
  <c r="Q43" i="6"/>
  <c r="J43" i="6"/>
  <c r="M43" i="6" s="1"/>
  <c r="I43" i="6"/>
  <c r="L43" i="6" s="1"/>
  <c r="Q42" i="6"/>
  <c r="K42" i="6"/>
  <c r="N42" i="6" s="1"/>
  <c r="I42" i="6"/>
  <c r="Q41" i="6"/>
  <c r="K41" i="6"/>
  <c r="J41" i="6"/>
  <c r="I41" i="6"/>
  <c r="L41" i="6" s="1"/>
  <c r="O40" i="6"/>
  <c r="Q40" i="6" s="1"/>
  <c r="H40" i="6"/>
  <c r="D40" i="6"/>
  <c r="Q39" i="6"/>
  <c r="K39" i="6"/>
  <c r="N39" i="6" s="1"/>
  <c r="I39" i="6"/>
  <c r="Q38" i="6"/>
  <c r="K38" i="6"/>
  <c r="N38" i="6" s="1"/>
  <c r="I38" i="6"/>
  <c r="L38" i="6" s="1"/>
  <c r="Q37" i="6"/>
  <c r="K37" i="6"/>
  <c r="N37" i="6" s="1"/>
  <c r="I37" i="6"/>
  <c r="L37" i="6" s="1"/>
  <c r="Q36" i="6"/>
  <c r="K36" i="6"/>
  <c r="N36" i="6" s="1"/>
  <c r="I36" i="6"/>
  <c r="L36" i="6" s="1"/>
  <c r="Q35" i="6"/>
  <c r="K35" i="6"/>
  <c r="N35" i="6" s="1"/>
  <c r="I35" i="6"/>
  <c r="Q34" i="6"/>
  <c r="K34" i="6"/>
  <c r="N34" i="6" s="1"/>
  <c r="I34" i="6"/>
  <c r="J34" i="6" s="1"/>
  <c r="M34" i="6" s="1"/>
  <c r="Q33" i="6"/>
  <c r="J33" i="6"/>
  <c r="M33" i="6" s="1"/>
  <c r="I33" i="6"/>
  <c r="L33" i="6" s="1"/>
  <c r="Q32" i="6"/>
  <c r="K32" i="6"/>
  <c r="N32" i="6" s="1"/>
  <c r="I32" i="6"/>
  <c r="L32" i="6" s="1"/>
  <c r="Q31" i="6"/>
  <c r="K31" i="6"/>
  <c r="N31" i="6" s="1"/>
  <c r="I31" i="6"/>
  <c r="Q30" i="6"/>
  <c r="J30" i="6"/>
  <c r="M30" i="6" s="1"/>
  <c r="I30" i="6"/>
  <c r="K30" i="6" s="1"/>
  <c r="N30" i="6" s="1"/>
  <c r="Q29" i="6"/>
  <c r="K29" i="6"/>
  <c r="N29" i="6" s="1"/>
  <c r="I29" i="6"/>
  <c r="L29" i="6" s="1"/>
  <c r="Q28" i="6"/>
  <c r="J28" i="6"/>
  <c r="I28" i="6"/>
  <c r="L28" i="6" s="1"/>
  <c r="O27" i="6"/>
  <c r="Q27" i="6" s="1"/>
  <c r="H27" i="6"/>
  <c r="D27" i="6"/>
  <c r="Q26" i="6"/>
  <c r="J26" i="6"/>
  <c r="M26" i="6" s="1"/>
  <c r="I26" i="6"/>
  <c r="L26" i="6" s="1"/>
  <c r="Q25" i="6"/>
  <c r="K25" i="6"/>
  <c r="N25" i="6" s="1"/>
  <c r="I25" i="6"/>
  <c r="L25" i="6" s="1"/>
  <c r="Q24" i="6"/>
  <c r="J24" i="6"/>
  <c r="M24" i="6" s="1"/>
  <c r="I24" i="6"/>
  <c r="Q23" i="6"/>
  <c r="J23" i="6"/>
  <c r="M23" i="6" s="1"/>
  <c r="I23" i="6"/>
  <c r="K23" i="6" s="1"/>
  <c r="N23" i="6" s="1"/>
  <c r="Q22" i="6"/>
  <c r="K22" i="6"/>
  <c r="N22" i="6" s="1"/>
  <c r="I22" i="6"/>
  <c r="L22" i="6" s="1"/>
  <c r="Q21" i="6"/>
  <c r="J21" i="6"/>
  <c r="M21" i="6" s="1"/>
  <c r="I21" i="6"/>
  <c r="L21" i="6" s="1"/>
  <c r="Q20" i="6"/>
  <c r="J20" i="6"/>
  <c r="M20" i="6" s="1"/>
  <c r="I20" i="6"/>
  <c r="Q19" i="6"/>
  <c r="J19" i="6"/>
  <c r="M19" i="6" s="1"/>
  <c r="I19" i="6"/>
  <c r="K19" i="6" s="1"/>
  <c r="N19" i="6" s="1"/>
  <c r="Q18" i="6"/>
  <c r="J18" i="6"/>
  <c r="M18" i="6" s="1"/>
  <c r="I18" i="6"/>
  <c r="L18" i="6" s="1"/>
  <c r="Q17" i="6"/>
  <c r="J17" i="6"/>
  <c r="M17" i="6" s="1"/>
  <c r="I17" i="6"/>
  <c r="L173" i="8" l="1"/>
  <c r="J54" i="8"/>
  <c r="M54" i="8" s="1"/>
  <c r="K62" i="8"/>
  <c r="N62" i="8" s="1"/>
  <c r="L105" i="8"/>
  <c r="J115" i="8"/>
  <c r="M115" i="8" s="1"/>
  <c r="K158" i="8"/>
  <c r="N158" i="8" s="1"/>
  <c r="K123" i="8"/>
  <c r="N123" i="8" s="1"/>
  <c r="L130" i="8"/>
  <c r="K137" i="8"/>
  <c r="J37" i="8"/>
  <c r="J61" i="8"/>
  <c r="M61" i="8" s="1"/>
  <c r="L78" i="8"/>
  <c r="D25" i="9"/>
  <c r="D26" i="9" s="1"/>
  <c r="J20" i="9"/>
  <c r="J22" i="9" s="1"/>
  <c r="J21" i="9"/>
  <c r="M21" i="9" s="1"/>
  <c r="O25" i="9"/>
  <c r="J23" i="9"/>
  <c r="K21" i="8"/>
  <c r="K26" i="8"/>
  <c r="I41" i="8"/>
  <c r="J39" i="8"/>
  <c r="M39" i="8" s="1"/>
  <c r="J57" i="8"/>
  <c r="M57" i="8" s="1"/>
  <c r="J64" i="8"/>
  <c r="J67" i="8" s="1"/>
  <c r="L75" i="8"/>
  <c r="L85" i="8"/>
  <c r="L88" i="8"/>
  <c r="L102" i="8"/>
  <c r="L120" i="8"/>
  <c r="L124" i="8"/>
  <c r="J132" i="8"/>
  <c r="M132" i="8" s="1"/>
  <c r="L135" i="8"/>
  <c r="L148" i="8"/>
  <c r="L149" i="8"/>
  <c r="L152" i="8"/>
  <c r="J153" i="8"/>
  <c r="M153" i="8" s="1"/>
  <c r="L159" i="8"/>
  <c r="L162" i="8"/>
  <c r="J163" i="8"/>
  <c r="M163" i="8" s="1"/>
  <c r="K68" i="8"/>
  <c r="N68" i="8" s="1"/>
  <c r="N71" i="8" s="1"/>
  <c r="L29" i="8"/>
  <c r="L59" i="8"/>
  <c r="K65" i="8"/>
  <c r="N65" i="8" s="1"/>
  <c r="N67" i="8" s="1"/>
  <c r="K41" i="8"/>
  <c r="I46" i="8"/>
  <c r="J47" i="8"/>
  <c r="J73" i="8"/>
  <c r="M73" i="8" s="1"/>
  <c r="J84" i="8"/>
  <c r="M84" i="8" s="1"/>
  <c r="J87" i="8"/>
  <c r="M87" i="8" s="1"/>
  <c r="I104" i="8"/>
  <c r="J126" i="8"/>
  <c r="M126" i="8" s="1"/>
  <c r="M147" i="8"/>
  <c r="I155" i="8"/>
  <c r="I165" i="8"/>
  <c r="O170" i="8"/>
  <c r="Q170" i="8" s="1"/>
  <c r="J21" i="8"/>
  <c r="M36" i="8"/>
  <c r="N37" i="8"/>
  <c r="N41" i="8" s="1"/>
  <c r="M55" i="8"/>
  <c r="K58" i="8"/>
  <c r="N58" i="8" s="1"/>
  <c r="N63" i="8" s="1"/>
  <c r="L69" i="8"/>
  <c r="L71" i="8" s="1"/>
  <c r="J70" i="8"/>
  <c r="M70" i="8" s="1"/>
  <c r="L76" i="8"/>
  <c r="J77" i="8"/>
  <c r="M77" i="8" s="1"/>
  <c r="I81" i="8"/>
  <c r="J80" i="8"/>
  <c r="M80" i="8" s="1"/>
  <c r="J83" i="8"/>
  <c r="M83" i="8" s="1"/>
  <c r="J101" i="8"/>
  <c r="M101" i="8" s="1"/>
  <c r="I109" i="8"/>
  <c r="J114" i="8"/>
  <c r="M114" i="8" s="1"/>
  <c r="J119" i="8"/>
  <c r="M119" i="8" s="1"/>
  <c r="J122" i="8"/>
  <c r="M122" i="8" s="1"/>
  <c r="K145" i="8"/>
  <c r="N145" i="8" s="1"/>
  <c r="K150" i="8"/>
  <c r="J151" i="8"/>
  <c r="J157" i="8"/>
  <c r="M157" i="8" s="1"/>
  <c r="M160" i="8" s="1"/>
  <c r="K160" i="8"/>
  <c r="J161" i="8"/>
  <c r="O176" i="8"/>
  <c r="Q176" i="8" s="1"/>
  <c r="Q177" i="8" s="1"/>
  <c r="J24" i="8"/>
  <c r="M24" i="8" s="1"/>
  <c r="L34" i="8"/>
  <c r="L42" i="8"/>
  <c r="L49" i="8"/>
  <c r="I63" i="8"/>
  <c r="I91" i="8"/>
  <c r="L95" i="8"/>
  <c r="L98" i="8"/>
  <c r="K111" i="8"/>
  <c r="N111" i="8" s="1"/>
  <c r="J141" i="8"/>
  <c r="M141" i="8" s="1"/>
  <c r="M142" i="8" s="1"/>
  <c r="L146" i="8"/>
  <c r="J148" i="8"/>
  <c r="J150" i="8" s="1"/>
  <c r="N17" i="8"/>
  <c r="L18" i="8"/>
  <c r="L19" i="8"/>
  <c r="I26" i="8"/>
  <c r="I31" i="8"/>
  <c r="I36" i="8"/>
  <c r="J42" i="8"/>
  <c r="M42" i="8" s="1"/>
  <c r="K51" i="8"/>
  <c r="I51" i="8"/>
  <c r="I55" i="8"/>
  <c r="J74" i="8"/>
  <c r="M74" i="8" s="1"/>
  <c r="J94" i="8"/>
  <c r="M94" i="8" s="1"/>
  <c r="J97" i="8"/>
  <c r="J100" i="8"/>
  <c r="M100" i="8" s="1"/>
  <c r="J108" i="8"/>
  <c r="M108" i="8" s="1"/>
  <c r="J110" i="8"/>
  <c r="N134" i="8"/>
  <c r="N137" i="8" s="1"/>
  <c r="J154" i="8"/>
  <c r="M154" i="8" s="1"/>
  <c r="J164" i="8"/>
  <c r="M164" i="8" s="1"/>
  <c r="P177" i="8"/>
  <c r="J19" i="9"/>
  <c r="M17" i="9"/>
  <c r="M19" i="9" s="1"/>
  <c r="O26" i="9"/>
  <c r="Q25" i="9"/>
  <c r="Q26" i="9" s="1"/>
  <c r="L17" i="9"/>
  <c r="L19" i="9" s="1"/>
  <c r="Q19" i="9"/>
  <c r="L20" i="9"/>
  <c r="L22" i="9" s="1"/>
  <c r="L23" i="9"/>
  <c r="L24" i="9" s="1"/>
  <c r="K24" i="9"/>
  <c r="K25" i="9" s="1"/>
  <c r="K26" i="9" s="1"/>
  <c r="I19" i="9"/>
  <c r="I25" i="9" s="1"/>
  <c r="I26" i="9" s="1"/>
  <c r="M20" i="9"/>
  <c r="M22" i="9" s="1"/>
  <c r="N17" i="9"/>
  <c r="N19" i="9" s="1"/>
  <c r="N20" i="9"/>
  <c r="N22" i="9" s="1"/>
  <c r="K79" i="7"/>
  <c r="N76" i="7"/>
  <c r="N79" i="7" s="1"/>
  <c r="M84" i="7"/>
  <c r="J54" i="7"/>
  <c r="M54" i="7" s="1"/>
  <c r="L90" i="7"/>
  <c r="J90" i="7"/>
  <c r="M90" i="7" s="1"/>
  <c r="K26" i="7"/>
  <c r="N26" i="7" s="1"/>
  <c r="K28" i="7"/>
  <c r="N28" i="7" s="1"/>
  <c r="N40" i="7" s="1"/>
  <c r="L48" i="7"/>
  <c r="L29" i="7"/>
  <c r="L44" i="7"/>
  <c r="L45" i="7"/>
  <c r="M75" i="7"/>
  <c r="L76" i="7"/>
  <c r="K83" i="7"/>
  <c r="N83" i="7" s="1"/>
  <c r="K91" i="7"/>
  <c r="N91" i="7" s="1"/>
  <c r="K99" i="7"/>
  <c r="N99" i="7" s="1"/>
  <c r="K105" i="7"/>
  <c r="N105" i="7" s="1"/>
  <c r="L113" i="7"/>
  <c r="L114" i="7"/>
  <c r="M120" i="7"/>
  <c r="K119" i="7"/>
  <c r="N119" i="7" s="1"/>
  <c r="N139" i="7"/>
  <c r="H129" i="7"/>
  <c r="L129" i="7"/>
  <c r="L130" i="7"/>
  <c r="H130" i="7"/>
  <c r="L124" i="7"/>
  <c r="H124" i="7"/>
  <c r="L126" i="7"/>
  <c r="H126" i="7"/>
  <c r="I71" i="7"/>
  <c r="I139" i="7"/>
  <c r="H121" i="7"/>
  <c r="H137" i="7"/>
  <c r="L137" i="7"/>
  <c r="L138" i="7"/>
  <c r="H138" i="7"/>
  <c r="H140" i="7"/>
  <c r="L140" i="7"/>
  <c r="L141" i="7"/>
  <c r="H141" i="7"/>
  <c r="H142" i="7"/>
  <c r="L142" i="7"/>
  <c r="L143" i="7"/>
  <c r="H143" i="7"/>
  <c r="H144" i="7"/>
  <c r="L144" i="7"/>
  <c r="L145" i="7"/>
  <c r="H145" i="7"/>
  <c r="H146" i="7"/>
  <c r="L146" i="7"/>
  <c r="L147" i="7"/>
  <c r="H147" i="7"/>
  <c r="J31" i="7"/>
  <c r="M31" i="7" s="1"/>
  <c r="J42" i="7"/>
  <c r="M42" i="7" s="1"/>
  <c r="L49" i="7"/>
  <c r="L59" i="7"/>
  <c r="J61" i="7"/>
  <c r="M61" i="7" s="1"/>
  <c r="L63" i="7"/>
  <c r="L64" i="7"/>
  <c r="L68" i="7"/>
  <c r="I79" i="7"/>
  <c r="L78" i="7"/>
  <c r="J84" i="7"/>
  <c r="K98" i="7"/>
  <c r="N98" i="7" s="1"/>
  <c r="N107" i="7"/>
  <c r="K112" i="7"/>
  <c r="N112" i="7" s="1"/>
  <c r="L133" i="7"/>
  <c r="H133" i="7"/>
  <c r="L134" i="7"/>
  <c r="H134" i="7"/>
  <c r="I148" i="7"/>
  <c r="L88" i="7"/>
  <c r="L103" i="7"/>
  <c r="I116" i="7"/>
  <c r="L109" i="7"/>
  <c r="L110" i="7"/>
  <c r="J120" i="7"/>
  <c r="L154" i="7"/>
  <c r="L155" i="7" s="1"/>
  <c r="L156" i="7"/>
  <c r="L160" i="7"/>
  <c r="J167" i="7"/>
  <c r="M167" i="7" s="1"/>
  <c r="D284" i="7"/>
  <c r="I181" i="7"/>
  <c r="L186" i="7"/>
  <c r="J191" i="7"/>
  <c r="M191" i="7" s="1"/>
  <c r="I195" i="7"/>
  <c r="K204" i="7"/>
  <c r="N204" i="7" s="1"/>
  <c r="J205" i="7"/>
  <c r="M205" i="7" s="1"/>
  <c r="J243" i="7"/>
  <c r="M243" i="7" s="1"/>
  <c r="K246" i="7"/>
  <c r="N246" i="7" s="1"/>
  <c r="J251" i="7"/>
  <c r="M251" i="7" s="1"/>
  <c r="L259" i="7"/>
  <c r="L280" i="7"/>
  <c r="L281" i="7"/>
  <c r="K168" i="7"/>
  <c r="N168" i="7" s="1"/>
  <c r="K170" i="7"/>
  <c r="N170" i="7" s="1"/>
  <c r="I178" i="7"/>
  <c r="L176" i="7"/>
  <c r="L189" i="7"/>
  <c r="N206" i="7"/>
  <c r="L202" i="7"/>
  <c r="K209" i="7"/>
  <c r="N209" i="7" s="1"/>
  <c r="K213" i="7"/>
  <c r="N213" i="7" s="1"/>
  <c r="K216" i="7"/>
  <c r="N216" i="7" s="1"/>
  <c r="K220" i="7"/>
  <c r="N220" i="7" s="1"/>
  <c r="K224" i="7"/>
  <c r="N224" i="7" s="1"/>
  <c r="L228" i="7"/>
  <c r="L232" i="7" s="1"/>
  <c r="K230" i="7"/>
  <c r="N230" i="7" s="1"/>
  <c r="K237" i="7"/>
  <c r="N237" i="7" s="1"/>
  <c r="N241" i="7" s="1"/>
  <c r="K247" i="7"/>
  <c r="N247" i="7" s="1"/>
  <c r="K254" i="7"/>
  <c r="N254" i="7" s="1"/>
  <c r="N257" i="7" s="1"/>
  <c r="K261" i="7"/>
  <c r="N261" i="7" s="1"/>
  <c r="I270" i="7"/>
  <c r="K265" i="7"/>
  <c r="N265" i="7" s="1"/>
  <c r="K269" i="7"/>
  <c r="N269" i="7" s="1"/>
  <c r="L276" i="7"/>
  <c r="L277" i="7"/>
  <c r="J154" i="7"/>
  <c r="J155" i="7" s="1"/>
  <c r="L195" i="7"/>
  <c r="J198" i="7"/>
  <c r="J206" i="7"/>
  <c r="K215" i="7"/>
  <c r="M226" i="7"/>
  <c r="J241" i="7"/>
  <c r="M270" i="7"/>
  <c r="I283" i="7"/>
  <c r="K111" i="6"/>
  <c r="N111" i="6" s="1"/>
  <c r="L68" i="6"/>
  <c r="J75" i="6"/>
  <c r="L19" i="6"/>
  <c r="L115" i="6"/>
  <c r="P149" i="6"/>
  <c r="P150" i="6" s="1"/>
  <c r="J110" i="6"/>
  <c r="M110" i="6" s="1"/>
  <c r="H147" i="6"/>
  <c r="J106" i="6"/>
  <c r="L136" i="6"/>
  <c r="L34" i="6"/>
  <c r="L49" i="6"/>
  <c r="L146" i="6"/>
  <c r="L64" i="6"/>
  <c r="L23" i="6"/>
  <c r="I79" i="6"/>
  <c r="L78" i="6"/>
  <c r="L93" i="6"/>
  <c r="K94" i="6"/>
  <c r="N94" i="6" s="1"/>
  <c r="L128" i="6"/>
  <c r="H129" i="6"/>
  <c r="K18" i="6"/>
  <c r="N18" i="6" s="1"/>
  <c r="J36" i="6"/>
  <c r="M36" i="6" s="1"/>
  <c r="L56" i="6"/>
  <c r="K67" i="6"/>
  <c r="N67" i="6" s="1"/>
  <c r="L88" i="6"/>
  <c r="K98" i="6"/>
  <c r="N98" i="6" s="1"/>
  <c r="K100" i="6"/>
  <c r="N100" i="6" s="1"/>
  <c r="L104" i="6"/>
  <c r="K105" i="6"/>
  <c r="N105" i="6" s="1"/>
  <c r="H137" i="6"/>
  <c r="L45" i="6"/>
  <c r="I84" i="6"/>
  <c r="L143" i="6"/>
  <c r="J55" i="6"/>
  <c r="M55" i="6" s="1"/>
  <c r="J58" i="6"/>
  <c r="M58" i="6" s="1"/>
  <c r="M72" i="6"/>
  <c r="L138" i="6"/>
  <c r="J22" i="6"/>
  <c r="M22" i="6" s="1"/>
  <c r="J44" i="6"/>
  <c r="M44" i="6" s="1"/>
  <c r="J48" i="6"/>
  <c r="M48" i="6" s="1"/>
  <c r="J51" i="6"/>
  <c r="M51" i="6" s="1"/>
  <c r="J63" i="6"/>
  <c r="M63" i="6" s="1"/>
  <c r="M84" i="6"/>
  <c r="L81" i="6"/>
  <c r="I102" i="6"/>
  <c r="L130" i="6"/>
  <c r="M148" i="6"/>
  <c r="L142" i="6"/>
  <c r="N21" i="8"/>
  <c r="K31" i="8"/>
  <c r="M46" i="8"/>
  <c r="N55" i="8"/>
  <c r="N31" i="8"/>
  <c r="N51" i="8"/>
  <c r="J31" i="8"/>
  <c r="M17" i="8"/>
  <c r="M21" i="8" s="1"/>
  <c r="L20" i="8"/>
  <c r="L21" i="8" s="1"/>
  <c r="D177" i="8"/>
  <c r="O177" i="8"/>
  <c r="L23" i="8"/>
  <c r="L26" i="8" s="1"/>
  <c r="J25" i="8"/>
  <c r="M25" i="8" s="1"/>
  <c r="M26" i="8" s="1"/>
  <c r="M27" i="8"/>
  <c r="M31" i="8" s="1"/>
  <c r="L30" i="8"/>
  <c r="K32" i="8"/>
  <c r="L33" i="8"/>
  <c r="L36" i="8" s="1"/>
  <c r="M37" i="8"/>
  <c r="J38" i="8"/>
  <c r="M38" i="8" s="1"/>
  <c r="L40" i="8"/>
  <c r="L43" i="8"/>
  <c r="L46" i="8" s="1"/>
  <c r="M47" i="8"/>
  <c r="J48" i="8"/>
  <c r="M48" i="8" s="1"/>
  <c r="L50" i="8"/>
  <c r="K55" i="8"/>
  <c r="L53" i="8"/>
  <c r="L55" i="8" s="1"/>
  <c r="J56" i="8"/>
  <c r="M64" i="8"/>
  <c r="M67" i="8" s="1"/>
  <c r="K67" i="8"/>
  <c r="L82" i="8"/>
  <c r="L86" i="8" s="1"/>
  <c r="I86" i="8"/>
  <c r="J82" i="8"/>
  <c r="K35" i="8"/>
  <c r="N35" i="8" s="1"/>
  <c r="J36" i="8"/>
  <c r="K45" i="8"/>
  <c r="N45" i="8" s="1"/>
  <c r="J46" i="8"/>
  <c r="J55" i="8"/>
  <c r="J71" i="8"/>
  <c r="L79" i="8"/>
  <c r="L81" i="8" s="1"/>
  <c r="J79" i="8"/>
  <c r="M79" i="8" s="1"/>
  <c r="M81" i="8" s="1"/>
  <c r="L96" i="8"/>
  <c r="N23" i="8"/>
  <c r="N26" i="8" s="1"/>
  <c r="L28" i="8"/>
  <c r="L38" i="8"/>
  <c r="N43" i="8"/>
  <c r="N46" i="8" s="1"/>
  <c r="L48" i="8"/>
  <c r="L56" i="8"/>
  <c r="L63" i="8" s="1"/>
  <c r="J60" i="8"/>
  <c r="M60" i="8" s="1"/>
  <c r="K71" i="8"/>
  <c r="I71" i="8"/>
  <c r="M76" i="8"/>
  <c r="N77" i="8"/>
  <c r="N81" i="8" s="1"/>
  <c r="K81" i="8"/>
  <c r="M91" i="8"/>
  <c r="M133" i="8"/>
  <c r="J137" i="8"/>
  <c r="M134" i="8"/>
  <c r="M137" i="8" s="1"/>
  <c r="I76" i="8"/>
  <c r="K72" i="8"/>
  <c r="K86" i="8"/>
  <c r="N84" i="8"/>
  <c r="N86" i="8" s="1"/>
  <c r="L64" i="8"/>
  <c r="L67" i="8" s="1"/>
  <c r="M68" i="8"/>
  <c r="M71" i="8" s="1"/>
  <c r="K90" i="8"/>
  <c r="N90" i="8" s="1"/>
  <c r="J92" i="8"/>
  <c r="K93" i="8"/>
  <c r="L97" i="8"/>
  <c r="L104" i="8" s="1"/>
  <c r="J99" i="8"/>
  <c r="M99" i="8" s="1"/>
  <c r="J103" i="8"/>
  <c r="M103" i="8" s="1"/>
  <c r="J106" i="8"/>
  <c r="K107" i="8"/>
  <c r="N107" i="8" s="1"/>
  <c r="N109" i="8" s="1"/>
  <c r="J113" i="8"/>
  <c r="M113" i="8" s="1"/>
  <c r="J117" i="8"/>
  <c r="M117" i="8" s="1"/>
  <c r="K118" i="8"/>
  <c r="N118" i="8" s="1"/>
  <c r="N127" i="8" s="1"/>
  <c r="J121" i="8"/>
  <c r="M121" i="8" s="1"/>
  <c r="J125" i="8"/>
  <c r="M125" i="8" s="1"/>
  <c r="L133" i="8"/>
  <c r="L136" i="8"/>
  <c r="L139" i="8"/>
  <c r="L156" i="8"/>
  <c r="L160" i="8" s="1"/>
  <c r="I160" i="8"/>
  <c r="N160" i="8"/>
  <c r="K89" i="8"/>
  <c r="N89" i="8" s="1"/>
  <c r="I96" i="8"/>
  <c r="M97" i="8"/>
  <c r="N128" i="8"/>
  <c r="K129" i="8"/>
  <c r="N129" i="8" s="1"/>
  <c r="K131" i="8"/>
  <c r="N131" i="8" s="1"/>
  <c r="I133" i="8"/>
  <c r="L143" i="8"/>
  <c r="L147" i="8" s="1"/>
  <c r="I147" i="8"/>
  <c r="K143" i="8"/>
  <c r="N151" i="8"/>
  <c r="N155" i="8" s="1"/>
  <c r="K155" i="8"/>
  <c r="N161" i="8"/>
  <c r="N165" i="8" s="1"/>
  <c r="K165" i="8"/>
  <c r="I170" i="8"/>
  <c r="L166" i="8"/>
  <c r="L170" i="8" s="1"/>
  <c r="H169" i="8"/>
  <c r="L89" i="8"/>
  <c r="L91" i="8" s="1"/>
  <c r="N97" i="8"/>
  <c r="N104" i="8" s="1"/>
  <c r="L106" i="8"/>
  <c r="L109" i="8" s="1"/>
  <c r="I127" i="8"/>
  <c r="M110" i="8"/>
  <c r="J133" i="8"/>
  <c r="J147" i="8"/>
  <c r="L155" i="8"/>
  <c r="L165" i="8"/>
  <c r="H168" i="8"/>
  <c r="H170" i="8" s="1"/>
  <c r="H177" i="8" s="1"/>
  <c r="I137" i="8"/>
  <c r="L134" i="8"/>
  <c r="N138" i="8"/>
  <c r="K142" i="8"/>
  <c r="L140" i="8"/>
  <c r="K140" i="8"/>
  <c r="N140" i="8" s="1"/>
  <c r="I142" i="8"/>
  <c r="M148" i="8"/>
  <c r="M150" i="8" s="1"/>
  <c r="I27" i="7"/>
  <c r="N17" i="7"/>
  <c r="K18" i="7"/>
  <c r="N18" i="7" s="1"/>
  <c r="K20" i="7"/>
  <c r="N20" i="7" s="1"/>
  <c r="L22" i="7"/>
  <c r="O149" i="7"/>
  <c r="Q27" i="7"/>
  <c r="Q149" i="7" s="1"/>
  <c r="L34" i="7"/>
  <c r="J50" i="7"/>
  <c r="M53" i="7"/>
  <c r="J57" i="7"/>
  <c r="M57" i="7" s="1"/>
  <c r="J75" i="7"/>
  <c r="J79" i="7"/>
  <c r="M76" i="7"/>
  <c r="M79" i="7" s="1"/>
  <c r="L79" i="7"/>
  <c r="K93" i="7"/>
  <c r="N93" i="7" s="1"/>
  <c r="L93" i="7"/>
  <c r="K106" i="7"/>
  <c r="N104" i="7"/>
  <c r="N106" i="7" s="1"/>
  <c r="M27" i="7"/>
  <c r="L23" i="7"/>
  <c r="J27" i="7"/>
  <c r="L30" i="7"/>
  <c r="L40" i="7" s="1"/>
  <c r="L41" i="7"/>
  <c r="I52" i="7"/>
  <c r="L60" i="7"/>
  <c r="K72" i="7"/>
  <c r="I75" i="7"/>
  <c r="L72" i="7"/>
  <c r="L75" i="7" s="1"/>
  <c r="J97" i="7"/>
  <c r="M97" i="7" s="1"/>
  <c r="M102" i="7" s="1"/>
  <c r="L97" i="7"/>
  <c r="L106" i="7"/>
  <c r="L120" i="7"/>
  <c r="M28" i="7"/>
  <c r="I40" i="7"/>
  <c r="K46" i="7"/>
  <c r="N46" i="7" s="1"/>
  <c r="L46" i="7"/>
  <c r="K53" i="7"/>
  <c r="L53" i="7"/>
  <c r="N80" i="7"/>
  <c r="K85" i="7"/>
  <c r="I102" i="7"/>
  <c r="L85" i="7"/>
  <c r="K40" i="7"/>
  <c r="J39" i="7"/>
  <c r="M39" i="7" s="1"/>
  <c r="N41" i="7"/>
  <c r="K65" i="7"/>
  <c r="N65" i="7" s="1"/>
  <c r="L65" i="7"/>
  <c r="J69" i="7"/>
  <c r="M69" i="7" s="1"/>
  <c r="K82" i="7"/>
  <c r="N82" i="7" s="1"/>
  <c r="L82" i="7"/>
  <c r="L84" i="7" s="1"/>
  <c r="I84" i="7"/>
  <c r="K89" i="7"/>
  <c r="N89" i="7" s="1"/>
  <c r="L89" i="7"/>
  <c r="J106" i="7"/>
  <c r="M103" i="7"/>
  <c r="M106" i="7" s="1"/>
  <c r="K120" i="7"/>
  <c r="N117" i="7"/>
  <c r="N120" i="7" s="1"/>
  <c r="L101" i="7"/>
  <c r="L104" i="7"/>
  <c r="L107" i="7"/>
  <c r="L111" i="7"/>
  <c r="L115" i="7"/>
  <c r="L118" i="7"/>
  <c r="M139" i="7"/>
  <c r="O284" i="7"/>
  <c r="K153" i="7"/>
  <c r="N156" i="7"/>
  <c r="L158" i="7"/>
  <c r="K158" i="7"/>
  <c r="N158" i="7" s="1"/>
  <c r="L162" i="7"/>
  <c r="K162" i="7"/>
  <c r="N162" i="7" s="1"/>
  <c r="L166" i="7"/>
  <c r="K166" i="7"/>
  <c r="N166" i="7" s="1"/>
  <c r="M181" i="7"/>
  <c r="L190" i="7"/>
  <c r="M215" i="7"/>
  <c r="N232" i="7"/>
  <c r="L236" i="7"/>
  <c r="N263" i="7"/>
  <c r="I106" i="7"/>
  <c r="I120" i="7"/>
  <c r="L161" i="7"/>
  <c r="L165" i="7"/>
  <c r="M170" i="7"/>
  <c r="M195" i="7"/>
  <c r="J107" i="7"/>
  <c r="K151" i="7"/>
  <c r="K155" i="7"/>
  <c r="M182" i="7"/>
  <c r="N270" i="7"/>
  <c r="L121" i="7"/>
  <c r="L139" i="7" s="1"/>
  <c r="N148" i="7"/>
  <c r="I169" i="7"/>
  <c r="J157" i="7"/>
  <c r="K236" i="7"/>
  <c r="M150" i="7"/>
  <c r="M151" i="7" s="1"/>
  <c r="M152" i="7"/>
  <c r="M153" i="7" s="1"/>
  <c r="M154" i="7"/>
  <c r="M155" i="7" s="1"/>
  <c r="J172" i="7"/>
  <c r="M172" i="7" s="1"/>
  <c r="K177" i="7"/>
  <c r="N177" i="7" s="1"/>
  <c r="N178" i="7" s="1"/>
  <c r="N182" i="7"/>
  <c r="K183" i="7"/>
  <c r="N183" i="7" s="1"/>
  <c r="J187" i="7"/>
  <c r="M187" i="7" s="1"/>
  <c r="J195" i="7"/>
  <c r="L196" i="7"/>
  <c r="L198" i="7" s="1"/>
  <c r="I198" i="7"/>
  <c r="M200" i="7"/>
  <c r="M206" i="7" s="1"/>
  <c r="L203" i="7"/>
  <c r="K206" i="7"/>
  <c r="N207" i="7"/>
  <c r="N215" i="7" s="1"/>
  <c r="L210" i="7"/>
  <c r="L215" i="7" s="1"/>
  <c r="L214" i="7"/>
  <c r="L217" i="7"/>
  <c r="L221" i="7"/>
  <c r="L225" i="7"/>
  <c r="I232" i="7"/>
  <c r="J227" i="7"/>
  <c r="J229" i="7"/>
  <c r="M229" i="7" s="1"/>
  <c r="K232" i="7"/>
  <c r="L238" i="7"/>
  <c r="K241" i="7"/>
  <c r="I253" i="7"/>
  <c r="L242" i="7"/>
  <c r="N242" i="7"/>
  <c r="L245" i="7"/>
  <c r="L249" i="7"/>
  <c r="I257" i="7"/>
  <c r="L256" i="7"/>
  <c r="L257" i="7" s="1"/>
  <c r="K270" i="7"/>
  <c r="L266" i="7"/>
  <c r="K278" i="7"/>
  <c r="N278" i="7" s="1"/>
  <c r="N283" i="7" s="1"/>
  <c r="L278" i="7"/>
  <c r="L173" i="7"/>
  <c r="L178" i="7" s="1"/>
  <c r="K179" i="7"/>
  <c r="L180" i="7"/>
  <c r="L181" i="7" s="1"/>
  <c r="K192" i="7"/>
  <c r="N192" i="7" s="1"/>
  <c r="K194" i="7"/>
  <c r="N194" i="7" s="1"/>
  <c r="M196" i="7"/>
  <c r="M198" i="7" s="1"/>
  <c r="L199" i="7"/>
  <c r="J215" i="7"/>
  <c r="J226" i="7"/>
  <c r="N233" i="7"/>
  <c r="N236" i="7" s="1"/>
  <c r="M238" i="7"/>
  <c r="M241" i="7" s="1"/>
  <c r="K257" i="7"/>
  <c r="I263" i="7"/>
  <c r="J270" i="7"/>
  <c r="M271" i="7"/>
  <c r="K274" i="7"/>
  <c r="N274" i="7" s="1"/>
  <c r="L274" i="7"/>
  <c r="N196" i="7"/>
  <c r="N198" i="7" s="1"/>
  <c r="I206" i="7"/>
  <c r="I215" i="7"/>
  <c r="N226" i="7"/>
  <c r="I226" i="7"/>
  <c r="J236" i="7"/>
  <c r="M233" i="7"/>
  <c r="M236" i="7" s="1"/>
  <c r="I241" i="7"/>
  <c r="I190" i="7"/>
  <c r="L241" i="7"/>
  <c r="M253" i="7"/>
  <c r="J257" i="7"/>
  <c r="M254" i="7"/>
  <c r="M257" i="7" s="1"/>
  <c r="L263" i="7"/>
  <c r="J260" i="7"/>
  <c r="M260" i="7" s="1"/>
  <c r="K263" i="7"/>
  <c r="K267" i="7"/>
  <c r="N267" i="7" s="1"/>
  <c r="L267" i="7"/>
  <c r="J282" i="7"/>
  <c r="M282" i="7" s="1"/>
  <c r="L282" i="7"/>
  <c r="J258" i="7"/>
  <c r="K96" i="6"/>
  <c r="N96" i="6" s="1"/>
  <c r="K26" i="6"/>
  <c r="N26" i="6" s="1"/>
  <c r="L30" i="6"/>
  <c r="K33" i="6"/>
  <c r="N33" i="6" s="1"/>
  <c r="J37" i="6"/>
  <c r="M37" i="6" s="1"/>
  <c r="J38" i="6"/>
  <c r="M38" i="6" s="1"/>
  <c r="J54" i="6"/>
  <c r="M54" i="6" s="1"/>
  <c r="L60" i="6"/>
  <c r="J66" i="6"/>
  <c r="M66" i="6" s="1"/>
  <c r="K74" i="6"/>
  <c r="N74" i="6" s="1"/>
  <c r="K77" i="6"/>
  <c r="N77" i="6" s="1"/>
  <c r="K80" i="6"/>
  <c r="J102" i="6"/>
  <c r="K87" i="6"/>
  <c r="N87" i="6" s="1"/>
  <c r="K92" i="6"/>
  <c r="N92" i="6" s="1"/>
  <c r="L97" i="6"/>
  <c r="L107" i="6"/>
  <c r="J109" i="6"/>
  <c r="M109" i="6" s="1"/>
  <c r="K112" i="6"/>
  <c r="N112" i="6" s="1"/>
  <c r="J114" i="6"/>
  <c r="M114" i="6" s="1"/>
  <c r="L126" i="6"/>
  <c r="L132" i="6"/>
  <c r="H133" i="6"/>
  <c r="L141" i="6"/>
  <c r="L144" i="6"/>
  <c r="H145" i="6"/>
  <c r="H148" i="6" s="1"/>
  <c r="M75" i="6"/>
  <c r="L108" i="6"/>
  <c r="K118" i="6"/>
  <c r="N118" i="6" s="1"/>
  <c r="N139" i="6"/>
  <c r="O148" i="6"/>
  <c r="Q148" i="6" s="1"/>
  <c r="J25" i="6"/>
  <c r="M25" i="6" s="1"/>
  <c r="J29" i="6"/>
  <c r="M29" i="6" s="1"/>
  <c r="J32" i="6"/>
  <c r="M32" i="6" s="1"/>
  <c r="J59" i="6"/>
  <c r="M59" i="6" s="1"/>
  <c r="J62" i="6"/>
  <c r="M62" i="6" s="1"/>
  <c r="L123" i="6"/>
  <c r="H124" i="6"/>
  <c r="L134" i="6"/>
  <c r="L140" i="6"/>
  <c r="I148" i="6"/>
  <c r="J79" i="6"/>
  <c r="M76" i="6"/>
  <c r="M79" i="6" s="1"/>
  <c r="L39" i="6"/>
  <c r="J39" i="6"/>
  <c r="M39" i="6" s="1"/>
  <c r="M28" i="6"/>
  <c r="L31" i="6"/>
  <c r="J31" i="6"/>
  <c r="M31" i="6" s="1"/>
  <c r="L50" i="6"/>
  <c r="J50" i="6"/>
  <c r="M50" i="6" s="1"/>
  <c r="N117" i="6"/>
  <c r="O139" i="6"/>
  <c r="Q139" i="6" s="1"/>
  <c r="L24" i="6"/>
  <c r="K24" i="6"/>
  <c r="N24" i="6" s="1"/>
  <c r="L89" i="6"/>
  <c r="K89" i="6"/>
  <c r="N89" i="6" s="1"/>
  <c r="I27" i="6"/>
  <c r="L35" i="6"/>
  <c r="J35" i="6"/>
  <c r="M35" i="6" s="1"/>
  <c r="L42" i="6"/>
  <c r="J42" i="6"/>
  <c r="M42" i="6" s="1"/>
  <c r="N80" i="6"/>
  <c r="M27" i="6"/>
  <c r="L20" i="6"/>
  <c r="K20" i="6"/>
  <c r="N20" i="6" s="1"/>
  <c r="L46" i="6"/>
  <c r="K46" i="6"/>
  <c r="N46" i="6" s="1"/>
  <c r="I52" i="6"/>
  <c r="L53" i="6"/>
  <c r="K53" i="6"/>
  <c r="L61" i="6"/>
  <c r="J61" i="6"/>
  <c r="M61" i="6" s="1"/>
  <c r="L69" i="6"/>
  <c r="J69" i="6"/>
  <c r="M69" i="6" s="1"/>
  <c r="L85" i="6"/>
  <c r="K85" i="6"/>
  <c r="K91" i="6"/>
  <c r="N91" i="6" s="1"/>
  <c r="L91" i="6"/>
  <c r="K95" i="6"/>
  <c r="N95" i="6" s="1"/>
  <c r="L95" i="6"/>
  <c r="K99" i="6"/>
  <c r="N99" i="6" s="1"/>
  <c r="L99" i="6"/>
  <c r="N116" i="6"/>
  <c r="O149" i="6"/>
  <c r="O150" i="6" s="1"/>
  <c r="L57" i="6"/>
  <c r="J57" i="6"/>
  <c r="M57" i="6" s="1"/>
  <c r="L65" i="6"/>
  <c r="K65" i="6"/>
  <c r="N65" i="6" s="1"/>
  <c r="I71" i="6"/>
  <c r="I75" i="6"/>
  <c r="L72" i="6"/>
  <c r="L75" i="6" s="1"/>
  <c r="K72" i="6"/>
  <c r="L82" i="6"/>
  <c r="K82" i="6"/>
  <c r="N82" i="6" s="1"/>
  <c r="M102" i="6"/>
  <c r="K106" i="6"/>
  <c r="N103" i="6"/>
  <c r="L113" i="6"/>
  <c r="L116" i="6" s="1"/>
  <c r="J113" i="6"/>
  <c r="M113" i="6" s="1"/>
  <c r="J120" i="6"/>
  <c r="M117" i="6"/>
  <c r="M120" i="6" s="1"/>
  <c r="K17" i="6"/>
  <c r="K21" i="6"/>
  <c r="N21" i="6" s="1"/>
  <c r="D149" i="6"/>
  <c r="D150" i="6" s="1"/>
  <c r="K28" i="6"/>
  <c r="I40" i="6"/>
  <c r="M41" i="6"/>
  <c r="K43" i="6"/>
  <c r="N43" i="6" s="1"/>
  <c r="K47" i="6"/>
  <c r="N47" i="6" s="1"/>
  <c r="K70" i="6"/>
  <c r="N70" i="6" s="1"/>
  <c r="K73" i="6"/>
  <c r="N73" i="6" s="1"/>
  <c r="K76" i="6"/>
  <c r="K83" i="6"/>
  <c r="N83" i="6" s="1"/>
  <c r="J84" i="6"/>
  <c r="K86" i="6"/>
  <c r="N86" i="6" s="1"/>
  <c r="L90" i="6"/>
  <c r="M103" i="6"/>
  <c r="M106" i="6" s="1"/>
  <c r="M108" i="6"/>
  <c r="I116" i="6"/>
  <c r="K119" i="6"/>
  <c r="N119" i="6" s="1"/>
  <c r="I139" i="6"/>
  <c r="H121" i="6"/>
  <c r="L17" i="6"/>
  <c r="N41" i="6"/>
  <c r="L76" i="6"/>
  <c r="L79" i="6" s="1"/>
  <c r="I106" i="6"/>
  <c r="L103" i="6"/>
  <c r="L106" i="6" s="1"/>
  <c r="H122" i="6"/>
  <c r="H127" i="6"/>
  <c r="H131" i="6"/>
  <c r="H135" i="6"/>
  <c r="N148" i="6"/>
  <c r="K116" i="6"/>
  <c r="I120" i="6"/>
  <c r="L117" i="6"/>
  <c r="L120" i="6" s="1"/>
  <c r="M139" i="6"/>
  <c r="W577" i="5"/>
  <c r="V577" i="5"/>
  <c r="U577" i="5"/>
  <c r="T577" i="5"/>
  <c r="S577" i="5"/>
  <c r="R577" i="5"/>
  <c r="F577" i="5"/>
  <c r="E577" i="5"/>
  <c r="C577" i="5"/>
  <c r="B577" i="5"/>
  <c r="A577" i="5"/>
  <c r="G576" i="5"/>
  <c r="Q575" i="5"/>
  <c r="P575" i="5"/>
  <c r="N575" i="5"/>
  <c r="M575" i="5"/>
  <c r="L575" i="5"/>
  <c r="K575" i="5"/>
  <c r="J575" i="5"/>
  <c r="O574" i="5"/>
  <c r="I574" i="5"/>
  <c r="H574" i="5" s="1"/>
  <c r="O573" i="5"/>
  <c r="I573" i="5"/>
  <c r="H573" i="5" s="1"/>
  <c r="O572" i="5"/>
  <c r="I572" i="5"/>
  <c r="H572" i="5" s="1"/>
  <c r="O571" i="5"/>
  <c r="I571" i="5"/>
  <c r="H571" i="5" s="1"/>
  <c r="O570" i="5"/>
  <c r="I570" i="5"/>
  <c r="H570" i="5" s="1"/>
  <c r="O569" i="5"/>
  <c r="I569" i="5"/>
  <c r="H569" i="5" s="1"/>
  <c r="O568" i="5"/>
  <c r="I568" i="5"/>
  <c r="H568" i="5" s="1"/>
  <c r="O567" i="5"/>
  <c r="I567" i="5"/>
  <c r="H567" i="5" s="1"/>
  <c r="O566" i="5"/>
  <c r="I566" i="5"/>
  <c r="H566" i="5" s="1"/>
  <c r="O565" i="5"/>
  <c r="I565" i="5"/>
  <c r="H565" i="5" s="1"/>
  <c r="O564" i="5"/>
  <c r="I564" i="5"/>
  <c r="H564" i="5" s="1"/>
  <c r="O563" i="5"/>
  <c r="I563" i="5"/>
  <c r="H563" i="5" s="1"/>
  <c r="O562" i="5"/>
  <c r="I562" i="5"/>
  <c r="H562" i="5" s="1"/>
  <c r="O561" i="5"/>
  <c r="I561" i="5"/>
  <c r="H561" i="5" s="1"/>
  <c r="O560" i="5"/>
  <c r="I560" i="5"/>
  <c r="H560" i="5" s="1"/>
  <c r="O559" i="5"/>
  <c r="I559" i="5"/>
  <c r="H559" i="5" s="1"/>
  <c r="Q558" i="5"/>
  <c r="P558" i="5"/>
  <c r="O558" i="5"/>
  <c r="K558" i="5"/>
  <c r="J558" i="5"/>
  <c r="N557" i="5"/>
  <c r="M557" i="5"/>
  <c r="I557" i="5"/>
  <c r="H557" i="5" s="1"/>
  <c r="N556" i="5"/>
  <c r="M556" i="5"/>
  <c r="I556" i="5"/>
  <c r="L556" i="5" s="1"/>
  <c r="N555" i="5"/>
  <c r="M555" i="5"/>
  <c r="I555" i="5"/>
  <c r="L555" i="5" s="1"/>
  <c r="N554" i="5"/>
  <c r="M554" i="5"/>
  <c r="L554" i="5"/>
  <c r="I554" i="5"/>
  <c r="H554" i="5" s="1"/>
  <c r="N553" i="5"/>
  <c r="M553" i="5"/>
  <c r="L553" i="5"/>
  <c r="I553" i="5"/>
  <c r="H553" i="5" s="1"/>
  <c r="N552" i="5"/>
  <c r="M552" i="5"/>
  <c r="I552" i="5"/>
  <c r="L552" i="5" s="1"/>
  <c r="N551" i="5"/>
  <c r="M551" i="5"/>
  <c r="I551" i="5"/>
  <c r="H551" i="5" s="1"/>
  <c r="N550" i="5"/>
  <c r="M550" i="5"/>
  <c r="I550" i="5"/>
  <c r="H550" i="5" s="1"/>
  <c r="N549" i="5"/>
  <c r="M549" i="5"/>
  <c r="I549" i="5"/>
  <c r="H549" i="5" s="1"/>
  <c r="N548" i="5"/>
  <c r="M548" i="5"/>
  <c r="I548" i="5"/>
  <c r="L548" i="5" s="1"/>
  <c r="N547" i="5"/>
  <c r="M547" i="5"/>
  <c r="I547" i="5"/>
  <c r="H547" i="5" s="1"/>
  <c r="N546" i="5"/>
  <c r="M546" i="5"/>
  <c r="I546" i="5"/>
  <c r="H546" i="5" s="1"/>
  <c r="N545" i="5"/>
  <c r="M545" i="5"/>
  <c r="I545" i="5"/>
  <c r="H545" i="5" s="1"/>
  <c r="N544" i="5"/>
  <c r="M544" i="5"/>
  <c r="I544" i="5"/>
  <c r="L544" i="5" s="1"/>
  <c r="N543" i="5"/>
  <c r="M543" i="5"/>
  <c r="I543" i="5"/>
  <c r="H543" i="5" s="1"/>
  <c r="N542" i="5"/>
  <c r="M542" i="5"/>
  <c r="I542" i="5"/>
  <c r="H542" i="5" s="1"/>
  <c r="N541" i="5"/>
  <c r="M541" i="5"/>
  <c r="I541" i="5"/>
  <c r="H541" i="5" s="1"/>
  <c r="N540" i="5"/>
  <c r="M540" i="5"/>
  <c r="I540" i="5"/>
  <c r="H540" i="5" s="1"/>
  <c r="N539" i="5"/>
  <c r="M539" i="5"/>
  <c r="I539" i="5"/>
  <c r="H539" i="5" s="1"/>
  <c r="N538" i="5"/>
  <c r="M538" i="5"/>
  <c r="I538" i="5"/>
  <c r="H538" i="5" s="1"/>
  <c r="N537" i="5"/>
  <c r="M537" i="5"/>
  <c r="I537" i="5"/>
  <c r="H537" i="5" s="1"/>
  <c r="Q536" i="5"/>
  <c r="P536" i="5"/>
  <c r="P576" i="5" s="1"/>
  <c r="P577" i="5" s="1"/>
  <c r="M536" i="5"/>
  <c r="I536" i="5"/>
  <c r="H536" i="5"/>
  <c r="D536" i="5"/>
  <c r="O535" i="5"/>
  <c r="L535" i="5"/>
  <c r="O534" i="5"/>
  <c r="L534" i="5"/>
  <c r="K534" i="5"/>
  <c r="J534" i="5"/>
  <c r="O533" i="5"/>
  <c r="L533" i="5"/>
  <c r="O532" i="5"/>
  <c r="L532" i="5"/>
  <c r="K532" i="5"/>
  <c r="N532" i="5" s="1"/>
  <c r="J532" i="5"/>
  <c r="O531" i="5"/>
  <c r="L531" i="5"/>
  <c r="O530" i="5"/>
  <c r="L530" i="5"/>
  <c r="K530" i="5"/>
  <c r="N530" i="5" s="1"/>
  <c r="J530" i="5"/>
  <c r="O529" i="5"/>
  <c r="L529" i="5"/>
  <c r="J529" i="5"/>
  <c r="O528" i="5"/>
  <c r="L528" i="5"/>
  <c r="K528" i="5"/>
  <c r="J528" i="5"/>
  <c r="O527" i="5"/>
  <c r="L527" i="5"/>
  <c r="O526" i="5"/>
  <c r="L526" i="5"/>
  <c r="K526" i="5"/>
  <c r="J526" i="5"/>
  <c r="O525" i="5"/>
  <c r="L525" i="5"/>
  <c r="O524" i="5"/>
  <c r="L524" i="5"/>
  <c r="K524" i="5"/>
  <c r="J524" i="5"/>
  <c r="O523" i="5"/>
  <c r="Q523" i="5" s="1"/>
  <c r="H523" i="5"/>
  <c r="D523" i="5"/>
  <c r="Q522" i="5"/>
  <c r="J522" i="5"/>
  <c r="M522" i="5" s="1"/>
  <c r="I522" i="5"/>
  <c r="L522" i="5" s="1"/>
  <c r="Q521" i="5"/>
  <c r="J521" i="5"/>
  <c r="M521" i="5" s="1"/>
  <c r="I521" i="5"/>
  <c r="L521" i="5" s="1"/>
  <c r="Q520" i="5"/>
  <c r="K520" i="5"/>
  <c r="N520" i="5" s="1"/>
  <c r="I520" i="5"/>
  <c r="Q519" i="5"/>
  <c r="J519" i="5"/>
  <c r="M519" i="5" s="1"/>
  <c r="I519" i="5"/>
  <c r="Q518" i="5"/>
  <c r="J518" i="5"/>
  <c r="M518" i="5" s="1"/>
  <c r="I518" i="5"/>
  <c r="L518" i="5" s="1"/>
  <c r="Q517" i="5"/>
  <c r="J517" i="5"/>
  <c r="M517" i="5" s="1"/>
  <c r="I517" i="5"/>
  <c r="L517" i="5" s="1"/>
  <c r="Q516" i="5"/>
  <c r="M516" i="5"/>
  <c r="J516" i="5"/>
  <c r="I516" i="5"/>
  <c r="Q515" i="5"/>
  <c r="J515" i="5"/>
  <c r="M515" i="5" s="1"/>
  <c r="I515" i="5"/>
  <c r="K515" i="5" s="1"/>
  <c r="N515" i="5" s="1"/>
  <c r="Q514" i="5"/>
  <c r="J514" i="5"/>
  <c r="M514" i="5" s="1"/>
  <c r="I514" i="5"/>
  <c r="Q513" i="5"/>
  <c r="J513" i="5"/>
  <c r="M513" i="5" s="1"/>
  <c r="I513" i="5"/>
  <c r="L513" i="5" s="1"/>
  <c r="Q512" i="5"/>
  <c r="J512" i="5"/>
  <c r="M512" i="5" s="1"/>
  <c r="I512" i="5"/>
  <c r="Q511" i="5"/>
  <c r="J511" i="5"/>
  <c r="M511" i="5" s="1"/>
  <c r="I511" i="5"/>
  <c r="K511" i="5" s="1"/>
  <c r="N511" i="5" s="1"/>
  <c r="Q510" i="5"/>
  <c r="M510" i="5"/>
  <c r="J510" i="5"/>
  <c r="I510" i="5"/>
  <c r="L510" i="5" s="1"/>
  <c r="Q509" i="5"/>
  <c r="J509" i="5"/>
  <c r="M509" i="5" s="1"/>
  <c r="I509" i="5"/>
  <c r="L509" i="5" s="1"/>
  <c r="Q508" i="5"/>
  <c r="J508" i="5"/>
  <c r="M508" i="5" s="1"/>
  <c r="I508" i="5"/>
  <c r="Q507" i="5"/>
  <c r="J507" i="5"/>
  <c r="M507" i="5" s="1"/>
  <c r="I507" i="5"/>
  <c r="L507" i="5" s="1"/>
  <c r="O506" i="5"/>
  <c r="Q506" i="5" s="1"/>
  <c r="H506" i="5"/>
  <c r="D506" i="5"/>
  <c r="Q505" i="5"/>
  <c r="K505" i="5"/>
  <c r="N505" i="5" s="1"/>
  <c r="I505" i="5"/>
  <c r="Q504" i="5"/>
  <c r="J504" i="5"/>
  <c r="M504" i="5" s="1"/>
  <c r="I504" i="5"/>
  <c r="Q503" i="5"/>
  <c r="K503" i="5"/>
  <c r="N503" i="5" s="1"/>
  <c r="I503" i="5"/>
  <c r="L503" i="5" s="1"/>
  <c r="Q502" i="5"/>
  <c r="K502" i="5"/>
  <c r="N502" i="5" s="1"/>
  <c r="I502" i="5"/>
  <c r="L502" i="5" s="1"/>
  <c r="Q501" i="5"/>
  <c r="K501" i="5"/>
  <c r="N501" i="5" s="1"/>
  <c r="I501" i="5"/>
  <c r="Q500" i="5"/>
  <c r="J500" i="5"/>
  <c r="M500" i="5" s="1"/>
  <c r="I500" i="5"/>
  <c r="Q499" i="5"/>
  <c r="K499" i="5"/>
  <c r="N499" i="5" s="1"/>
  <c r="I499" i="5"/>
  <c r="L499" i="5" s="1"/>
  <c r="Q498" i="5"/>
  <c r="K498" i="5"/>
  <c r="N498" i="5" s="1"/>
  <c r="I498" i="5"/>
  <c r="L498" i="5" s="1"/>
  <c r="Q497" i="5"/>
  <c r="J497" i="5"/>
  <c r="M497" i="5" s="1"/>
  <c r="I497" i="5"/>
  <c r="Q496" i="5"/>
  <c r="J496" i="5"/>
  <c r="M496" i="5" s="1"/>
  <c r="I496" i="5"/>
  <c r="K496" i="5" s="1"/>
  <c r="N496" i="5" s="1"/>
  <c r="Q495" i="5"/>
  <c r="J495" i="5"/>
  <c r="M495" i="5" s="1"/>
  <c r="I495" i="5"/>
  <c r="K495" i="5" s="1"/>
  <c r="N495" i="5" s="1"/>
  <c r="Q494" i="5"/>
  <c r="K494" i="5"/>
  <c r="N494" i="5" s="1"/>
  <c r="I494" i="5"/>
  <c r="O493" i="5"/>
  <c r="Q493" i="5" s="1"/>
  <c r="H493" i="5"/>
  <c r="D493" i="5"/>
  <c r="Q492" i="5"/>
  <c r="K492" i="5"/>
  <c r="N492" i="5" s="1"/>
  <c r="I492" i="5"/>
  <c r="L492" i="5" s="1"/>
  <c r="Q491" i="5"/>
  <c r="K491" i="5"/>
  <c r="N491" i="5" s="1"/>
  <c r="I491" i="5"/>
  <c r="L491" i="5" s="1"/>
  <c r="J490" i="5"/>
  <c r="M490" i="5" s="1"/>
  <c r="I490" i="5"/>
  <c r="Q489" i="5"/>
  <c r="K489" i="5"/>
  <c r="N489" i="5" s="1"/>
  <c r="I489" i="5"/>
  <c r="L489" i="5" s="1"/>
  <c r="Q488" i="5"/>
  <c r="J488" i="5"/>
  <c r="M488" i="5" s="1"/>
  <c r="I488" i="5"/>
  <c r="L488" i="5" s="1"/>
  <c r="Q487" i="5"/>
  <c r="K487" i="5"/>
  <c r="N487" i="5" s="1"/>
  <c r="I487" i="5"/>
  <c r="Q486" i="5"/>
  <c r="J486" i="5"/>
  <c r="M486" i="5" s="1"/>
  <c r="I486" i="5"/>
  <c r="Q485" i="5"/>
  <c r="J485" i="5"/>
  <c r="M485" i="5" s="1"/>
  <c r="I485" i="5"/>
  <c r="L485" i="5" s="1"/>
  <c r="Q484" i="5"/>
  <c r="J484" i="5"/>
  <c r="M484" i="5" s="1"/>
  <c r="I484" i="5"/>
  <c r="L484" i="5" s="1"/>
  <c r="Q483" i="5"/>
  <c r="J483" i="5"/>
  <c r="M483" i="5" s="1"/>
  <c r="I483" i="5"/>
  <c r="Q482" i="5"/>
  <c r="J482" i="5"/>
  <c r="M482" i="5" s="1"/>
  <c r="I482" i="5"/>
  <c r="L482" i="5" s="1"/>
  <c r="O481" i="5"/>
  <c r="Q481" i="5" s="1"/>
  <c r="H481" i="5"/>
  <c r="D481" i="5"/>
  <c r="Q480" i="5"/>
  <c r="J480" i="5"/>
  <c r="M480" i="5" s="1"/>
  <c r="I480" i="5"/>
  <c r="Q479" i="5"/>
  <c r="J479" i="5"/>
  <c r="M479" i="5" s="1"/>
  <c r="I479" i="5"/>
  <c r="K479" i="5" s="1"/>
  <c r="N479" i="5" s="1"/>
  <c r="Q478" i="5"/>
  <c r="K478" i="5"/>
  <c r="N478" i="5" s="1"/>
  <c r="I478" i="5"/>
  <c r="L478" i="5" s="1"/>
  <c r="Q477" i="5"/>
  <c r="K477" i="5"/>
  <c r="N477" i="5" s="1"/>
  <c r="I477" i="5"/>
  <c r="Q476" i="5"/>
  <c r="J476" i="5"/>
  <c r="M476" i="5" s="1"/>
  <c r="I476" i="5"/>
  <c r="Q475" i="5"/>
  <c r="J475" i="5"/>
  <c r="M475" i="5" s="1"/>
  <c r="I475" i="5"/>
  <c r="Q474" i="5"/>
  <c r="J474" i="5"/>
  <c r="M474" i="5" s="1"/>
  <c r="I474" i="5"/>
  <c r="L474" i="5" s="1"/>
  <c r="Q473" i="5"/>
  <c r="J473" i="5"/>
  <c r="M473" i="5" s="1"/>
  <c r="I473" i="5"/>
  <c r="L473" i="5" s="1"/>
  <c r="Q472" i="5"/>
  <c r="K472" i="5"/>
  <c r="N472" i="5" s="1"/>
  <c r="I472" i="5"/>
  <c r="Q471" i="5"/>
  <c r="K471" i="5"/>
  <c r="N471" i="5" s="1"/>
  <c r="I471" i="5"/>
  <c r="Q470" i="5"/>
  <c r="K470" i="5"/>
  <c r="N470" i="5" s="1"/>
  <c r="I470" i="5"/>
  <c r="L470" i="5" s="1"/>
  <c r="Q469" i="5"/>
  <c r="K469" i="5"/>
  <c r="N469" i="5" s="1"/>
  <c r="J469" i="5"/>
  <c r="I469" i="5"/>
  <c r="L469" i="5" s="1"/>
  <c r="O468" i="5"/>
  <c r="Q468" i="5" s="1"/>
  <c r="H468" i="5"/>
  <c r="D468" i="5"/>
  <c r="Q467" i="5"/>
  <c r="J467" i="5"/>
  <c r="M467" i="5" s="1"/>
  <c r="I467" i="5"/>
  <c r="L467" i="5" s="1"/>
  <c r="Q466" i="5"/>
  <c r="J466" i="5"/>
  <c r="M466" i="5" s="1"/>
  <c r="I466" i="5"/>
  <c r="Q465" i="5"/>
  <c r="J465" i="5"/>
  <c r="M465" i="5" s="1"/>
  <c r="I465" i="5"/>
  <c r="Q464" i="5"/>
  <c r="J464" i="5"/>
  <c r="M464" i="5" s="1"/>
  <c r="I464" i="5"/>
  <c r="Q463" i="5"/>
  <c r="J463" i="5"/>
  <c r="M463" i="5" s="1"/>
  <c r="I463" i="5"/>
  <c r="L463" i="5" s="1"/>
  <c r="Q462" i="5"/>
  <c r="L462" i="5"/>
  <c r="J462" i="5"/>
  <c r="M462" i="5" s="1"/>
  <c r="I462" i="5"/>
  <c r="K462" i="5" s="1"/>
  <c r="N462" i="5" s="1"/>
  <c r="Q461" i="5"/>
  <c r="K461" i="5"/>
  <c r="N461" i="5" s="1"/>
  <c r="I461" i="5"/>
  <c r="Q460" i="5"/>
  <c r="J460" i="5"/>
  <c r="M460" i="5" s="1"/>
  <c r="I460" i="5"/>
  <c r="K460" i="5" s="1"/>
  <c r="N460" i="5" s="1"/>
  <c r="Q459" i="5"/>
  <c r="K459" i="5"/>
  <c r="N459" i="5" s="1"/>
  <c r="J459" i="5"/>
  <c r="M459" i="5" s="1"/>
  <c r="I459" i="5"/>
  <c r="L459" i="5" s="1"/>
  <c r="Q458" i="5"/>
  <c r="J458" i="5"/>
  <c r="M458" i="5" s="1"/>
  <c r="I458" i="5"/>
  <c r="L458" i="5" s="1"/>
  <c r="Q457" i="5"/>
  <c r="K457" i="5"/>
  <c r="N457" i="5" s="1"/>
  <c r="I457" i="5"/>
  <c r="Q456" i="5"/>
  <c r="J456" i="5"/>
  <c r="M456" i="5" s="1"/>
  <c r="I456" i="5"/>
  <c r="Q455" i="5"/>
  <c r="J455" i="5"/>
  <c r="M455" i="5" s="1"/>
  <c r="I455" i="5"/>
  <c r="L455" i="5" s="1"/>
  <c r="Q454" i="5"/>
  <c r="J454" i="5"/>
  <c r="M454" i="5" s="1"/>
  <c r="I454" i="5"/>
  <c r="L454" i="5" s="1"/>
  <c r="Q453" i="5"/>
  <c r="J453" i="5"/>
  <c r="M453" i="5" s="1"/>
  <c r="I453" i="5"/>
  <c r="Q452" i="5"/>
  <c r="J452" i="5"/>
  <c r="M452" i="5" s="1"/>
  <c r="I452" i="5"/>
  <c r="L452" i="5" s="1"/>
  <c r="O451" i="5"/>
  <c r="Q451" i="5" s="1"/>
  <c r="H451" i="5"/>
  <c r="D451" i="5"/>
  <c r="Q450" i="5"/>
  <c r="K450" i="5"/>
  <c r="N450" i="5" s="1"/>
  <c r="I450" i="5"/>
  <c r="Q449" i="5"/>
  <c r="K449" i="5"/>
  <c r="N449" i="5" s="1"/>
  <c r="I449" i="5"/>
  <c r="Q448" i="5"/>
  <c r="J448" i="5"/>
  <c r="M448" i="5" s="1"/>
  <c r="I448" i="5"/>
  <c r="L448" i="5" s="1"/>
  <c r="Q447" i="5"/>
  <c r="K447" i="5"/>
  <c r="N447" i="5" s="1"/>
  <c r="I447" i="5"/>
  <c r="L447" i="5" s="1"/>
  <c r="Q446" i="5"/>
  <c r="J446" i="5"/>
  <c r="M446" i="5" s="1"/>
  <c r="I446" i="5"/>
  <c r="Q445" i="5"/>
  <c r="N445" i="5"/>
  <c r="K445" i="5"/>
  <c r="I445" i="5"/>
  <c r="L445" i="5" s="1"/>
  <c r="Q444" i="5"/>
  <c r="J444" i="5"/>
  <c r="M444" i="5" s="1"/>
  <c r="I444" i="5"/>
  <c r="L444" i="5" s="1"/>
  <c r="Q443" i="5"/>
  <c r="J443" i="5"/>
  <c r="M443" i="5" s="1"/>
  <c r="I443" i="5"/>
  <c r="Q442" i="5"/>
  <c r="J442" i="5"/>
  <c r="M442" i="5" s="1"/>
  <c r="I442" i="5"/>
  <c r="Q441" i="5"/>
  <c r="J441" i="5"/>
  <c r="M441" i="5" s="1"/>
  <c r="I441" i="5"/>
  <c r="Q440" i="5"/>
  <c r="J440" i="5"/>
  <c r="M440" i="5" s="1"/>
  <c r="I440" i="5"/>
  <c r="L440" i="5" s="1"/>
  <c r="Q439" i="5"/>
  <c r="L439" i="5"/>
  <c r="J439" i="5"/>
  <c r="I439" i="5"/>
  <c r="K439" i="5" s="1"/>
  <c r="N439" i="5" s="1"/>
  <c r="Q438" i="5"/>
  <c r="O438" i="5"/>
  <c r="H438" i="5"/>
  <c r="D438" i="5"/>
  <c r="Q437" i="5"/>
  <c r="K437" i="5"/>
  <c r="N437" i="5" s="1"/>
  <c r="I437" i="5"/>
  <c r="L437" i="5" s="1"/>
  <c r="Q436" i="5"/>
  <c r="N436" i="5"/>
  <c r="K436" i="5"/>
  <c r="I436" i="5"/>
  <c r="Q435" i="5"/>
  <c r="M435" i="5"/>
  <c r="J435" i="5"/>
  <c r="I435" i="5"/>
  <c r="Q434" i="5"/>
  <c r="J434" i="5"/>
  <c r="M434" i="5" s="1"/>
  <c r="I434" i="5"/>
  <c r="Q433" i="5"/>
  <c r="J433" i="5"/>
  <c r="M433" i="5" s="1"/>
  <c r="I433" i="5"/>
  <c r="L433" i="5" s="1"/>
  <c r="Q432" i="5"/>
  <c r="K432" i="5"/>
  <c r="N432" i="5" s="1"/>
  <c r="J432" i="5"/>
  <c r="M432" i="5" s="1"/>
  <c r="I432" i="5"/>
  <c r="L432" i="5" s="1"/>
  <c r="Q431" i="5"/>
  <c r="J431" i="5"/>
  <c r="M431" i="5" s="1"/>
  <c r="I431" i="5"/>
  <c r="Q430" i="5"/>
  <c r="J430" i="5"/>
  <c r="M430" i="5" s="1"/>
  <c r="I430" i="5"/>
  <c r="K430" i="5" s="1"/>
  <c r="N430" i="5" s="1"/>
  <c r="Q429" i="5"/>
  <c r="J429" i="5"/>
  <c r="M429" i="5" s="1"/>
  <c r="I429" i="5"/>
  <c r="Q428" i="5"/>
  <c r="J428" i="5"/>
  <c r="M428" i="5" s="1"/>
  <c r="I428" i="5"/>
  <c r="L428" i="5" s="1"/>
  <c r="Q427" i="5"/>
  <c r="J427" i="5"/>
  <c r="M427" i="5" s="1"/>
  <c r="I427" i="5"/>
  <c r="Q426" i="5"/>
  <c r="K426" i="5"/>
  <c r="N426" i="5" s="1"/>
  <c r="I426" i="5"/>
  <c r="O425" i="5"/>
  <c r="Q425" i="5" s="1"/>
  <c r="H425" i="5"/>
  <c r="D425" i="5"/>
  <c r="Q424" i="5"/>
  <c r="J424" i="5"/>
  <c r="M424" i="5" s="1"/>
  <c r="I424" i="5"/>
  <c r="Q423" i="5"/>
  <c r="J423" i="5"/>
  <c r="M423" i="5" s="1"/>
  <c r="I423" i="5"/>
  <c r="Q422" i="5"/>
  <c r="J422" i="5"/>
  <c r="M422" i="5" s="1"/>
  <c r="I422" i="5"/>
  <c r="L422" i="5" s="1"/>
  <c r="Q421" i="5"/>
  <c r="K421" i="5"/>
  <c r="N421" i="5" s="1"/>
  <c r="I421" i="5"/>
  <c r="L421" i="5" s="1"/>
  <c r="Q420" i="5"/>
  <c r="J420" i="5"/>
  <c r="M420" i="5" s="1"/>
  <c r="I420" i="5"/>
  <c r="Q419" i="5"/>
  <c r="J419" i="5"/>
  <c r="M419" i="5" s="1"/>
  <c r="I419" i="5"/>
  <c r="K419" i="5" s="1"/>
  <c r="N419" i="5" s="1"/>
  <c r="Q418" i="5"/>
  <c r="K418" i="5"/>
  <c r="N418" i="5" s="1"/>
  <c r="I418" i="5"/>
  <c r="L418" i="5" s="1"/>
  <c r="Q417" i="5"/>
  <c r="J417" i="5"/>
  <c r="M417" i="5" s="1"/>
  <c r="I417" i="5"/>
  <c r="Q416" i="5"/>
  <c r="J416" i="5"/>
  <c r="M416" i="5" s="1"/>
  <c r="I416" i="5"/>
  <c r="Q415" i="5"/>
  <c r="J415" i="5"/>
  <c r="M415" i="5" s="1"/>
  <c r="I415" i="5"/>
  <c r="Q414" i="5"/>
  <c r="J414" i="5"/>
  <c r="M414" i="5" s="1"/>
  <c r="I414" i="5"/>
  <c r="L414" i="5" s="1"/>
  <c r="Q413" i="5"/>
  <c r="J413" i="5"/>
  <c r="I413" i="5"/>
  <c r="L413" i="5" s="1"/>
  <c r="O412" i="5"/>
  <c r="Q412" i="5" s="1"/>
  <c r="H412" i="5"/>
  <c r="D412" i="5"/>
  <c r="Q411" i="5"/>
  <c r="M411" i="5"/>
  <c r="J411" i="5"/>
  <c r="I411" i="5"/>
  <c r="Q410" i="5"/>
  <c r="J410" i="5"/>
  <c r="M410" i="5" s="1"/>
  <c r="I410" i="5"/>
  <c r="L410" i="5" s="1"/>
  <c r="Q409" i="5"/>
  <c r="J409" i="5"/>
  <c r="M409" i="5" s="1"/>
  <c r="I409" i="5"/>
  <c r="Q408" i="5"/>
  <c r="J408" i="5"/>
  <c r="M408" i="5" s="1"/>
  <c r="I408" i="5"/>
  <c r="K408" i="5" s="1"/>
  <c r="N408" i="5" s="1"/>
  <c r="Q407" i="5"/>
  <c r="K407" i="5"/>
  <c r="N407" i="5" s="1"/>
  <c r="J407" i="5"/>
  <c r="M407" i="5" s="1"/>
  <c r="I407" i="5"/>
  <c r="L407" i="5" s="1"/>
  <c r="Q406" i="5"/>
  <c r="J406" i="5"/>
  <c r="M406" i="5" s="1"/>
  <c r="I406" i="5"/>
  <c r="K406" i="5" s="1"/>
  <c r="N406" i="5" s="1"/>
  <c r="Q405" i="5"/>
  <c r="J405" i="5"/>
  <c r="M405" i="5" s="1"/>
  <c r="I405" i="5"/>
  <c r="Q404" i="5"/>
  <c r="J404" i="5"/>
  <c r="M404" i="5" s="1"/>
  <c r="I404" i="5"/>
  <c r="K404" i="5" s="1"/>
  <c r="N404" i="5" s="1"/>
  <c r="Q403" i="5"/>
  <c r="J403" i="5"/>
  <c r="M403" i="5" s="1"/>
  <c r="I403" i="5"/>
  <c r="L403" i="5" s="1"/>
  <c r="Q402" i="5"/>
  <c r="J402" i="5"/>
  <c r="M402" i="5" s="1"/>
  <c r="I402" i="5"/>
  <c r="Q401" i="5"/>
  <c r="M401" i="5"/>
  <c r="J401" i="5"/>
  <c r="I401" i="5"/>
  <c r="Q400" i="5"/>
  <c r="J400" i="5"/>
  <c r="M400" i="5" s="1"/>
  <c r="I400" i="5"/>
  <c r="Q399" i="5"/>
  <c r="J399" i="5"/>
  <c r="M399" i="5" s="1"/>
  <c r="I399" i="5"/>
  <c r="L399" i="5" s="1"/>
  <c r="Q398" i="5"/>
  <c r="J398" i="5"/>
  <c r="M398" i="5" s="1"/>
  <c r="I398" i="5"/>
  <c r="L398" i="5" s="1"/>
  <c r="Q397" i="5"/>
  <c r="K397" i="5"/>
  <c r="N397" i="5" s="1"/>
  <c r="I397" i="5"/>
  <c r="Q396" i="5"/>
  <c r="J396" i="5"/>
  <c r="M396" i="5" s="1"/>
  <c r="I396" i="5"/>
  <c r="K396" i="5" s="1"/>
  <c r="N396" i="5" s="1"/>
  <c r="Q395" i="5"/>
  <c r="K395" i="5"/>
  <c r="N395" i="5" s="1"/>
  <c r="I395" i="5"/>
  <c r="Q394" i="5"/>
  <c r="J394" i="5"/>
  <c r="M394" i="5" s="1"/>
  <c r="I394" i="5"/>
  <c r="L394" i="5" s="1"/>
  <c r="Q393" i="5"/>
  <c r="J393" i="5"/>
  <c r="M393" i="5" s="1"/>
  <c r="I393" i="5"/>
  <c r="Q392" i="5"/>
  <c r="J392" i="5"/>
  <c r="M392" i="5" s="1"/>
  <c r="I392" i="5"/>
  <c r="L392" i="5" s="1"/>
  <c r="O391" i="5"/>
  <c r="Q391" i="5" s="1"/>
  <c r="H391" i="5"/>
  <c r="Q390" i="5"/>
  <c r="J390" i="5"/>
  <c r="M390" i="5" s="1"/>
  <c r="I390" i="5"/>
  <c r="K390" i="5" s="1"/>
  <c r="N390" i="5" s="1"/>
  <c r="Q389" i="5"/>
  <c r="J389" i="5"/>
  <c r="M389" i="5" s="1"/>
  <c r="I389" i="5"/>
  <c r="L389" i="5" s="1"/>
  <c r="Q388" i="5"/>
  <c r="J388" i="5"/>
  <c r="M388" i="5" s="1"/>
  <c r="I388" i="5"/>
  <c r="L388" i="5" s="1"/>
  <c r="Q387" i="5"/>
  <c r="J387" i="5"/>
  <c r="M387" i="5" s="1"/>
  <c r="I387" i="5"/>
  <c r="L387" i="5" s="1"/>
  <c r="Q386" i="5"/>
  <c r="J386" i="5"/>
  <c r="M386" i="5" s="1"/>
  <c r="I386" i="5"/>
  <c r="K386" i="5" s="1"/>
  <c r="N386" i="5" s="1"/>
  <c r="Q385" i="5"/>
  <c r="J385" i="5"/>
  <c r="M385" i="5" s="1"/>
  <c r="I385" i="5"/>
  <c r="L385" i="5" s="1"/>
  <c r="Q384" i="5"/>
  <c r="J384" i="5"/>
  <c r="M384" i="5" s="1"/>
  <c r="I384" i="5"/>
  <c r="L384" i="5" s="1"/>
  <c r="Q383" i="5"/>
  <c r="K383" i="5"/>
  <c r="N383" i="5" s="1"/>
  <c r="I383" i="5"/>
  <c r="Q382" i="5"/>
  <c r="J382" i="5"/>
  <c r="M382" i="5" s="1"/>
  <c r="I382" i="5"/>
  <c r="K382" i="5" s="1"/>
  <c r="N382" i="5" s="1"/>
  <c r="Q381" i="5"/>
  <c r="K381" i="5"/>
  <c r="N381" i="5" s="1"/>
  <c r="I381" i="5"/>
  <c r="Q380" i="5"/>
  <c r="J380" i="5"/>
  <c r="M380" i="5" s="1"/>
  <c r="I380" i="5"/>
  <c r="K380" i="5" s="1"/>
  <c r="N380" i="5" s="1"/>
  <c r="Q379" i="5"/>
  <c r="J379" i="5"/>
  <c r="M379" i="5" s="1"/>
  <c r="I379" i="5"/>
  <c r="L379" i="5" s="1"/>
  <c r="Q378" i="5"/>
  <c r="J378" i="5"/>
  <c r="M378" i="5" s="1"/>
  <c r="I378" i="5"/>
  <c r="K378" i="5" s="1"/>
  <c r="N378" i="5" s="1"/>
  <c r="Q377" i="5"/>
  <c r="M377" i="5"/>
  <c r="J377" i="5"/>
  <c r="I377" i="5"/>
  <c r="K377" i="5" s="1"/>
  <c r="N377" i="5" s="1"/>
  <c r="Q376" i="5"/>
  <c r="J376" i="5"/>
  <c r="I376" i="5"/>
  <c r="K376" i="5" s="1"/>
  <c r="N376" i="5" s="1"/>
  <c r="Q375" i="5"/>
  <c r="J375" i="5"/>
  <c r="M375" i="5" s="1"/>
  <c r="I375" i="5"/>
  <c r="L375" i="5" s="1"/>
  <c r="O374" i="5"/>
  <c r="Q374" i="5" s="1"/>
  <c r="H374" i="5"/>
  <c r="Q373" i="5"/>
  <c r="J373" i="5"/>
  <c r="M373" i="5" s="1"/>
  <c r="I373" i="5"/>
  <c r="L373" i="5" s="1"/>
  <c r="Q372" i="5"/>
  <c r="J372" i="5"/>
  <c r="M372" i="5" s="1"/>
  <c r="I372" i="5"/>
  <c r="Q371" i="5"/>
  <c r="J371" i="5"/>
  <c r="M371" i="5" s="1"/>
  <c r="I371" i="5"/>
  <c r="K371" i="5" s="1"/>
  <c r="N371" i="5" s="1"/>
  <c r="Q370" i="5"/>
  <c r="K370" i="5"/>
  <c r="N370" i="5" s="1"/>
  <c r="I370" i="5"/>
  <c r="J370" i="5" s="1"/>
  <c r="M370" i="5" s="1"/>
  <c r="Q369" i="5"/>
  <c r="K369" i="5"/>
  <c r="N369" i="5" s="1"/>
  <c r="I369" i="5"/>
  <c r="L369" i="5" s="1"/>
  <c r="Q368" i="5"/>
  <c r="K368" i="5"/>
  <c r="N368" i="5" s="1"/>
  <c r="I368" i="5"/>
  <c r="J368" i="5" s="1"/>
  <c r="M368" i="5" s="1"/>
  <c r="Q367" i="5"/>
  <c r="J367" i="5"/>
  <c r="M367" i="5" s="1"/>
  <c r="I367" i="5"/>
  <c r="K367" i="5" s="1"/>
  <c r="N367" i="5" s="1"/>
  <c r="Q366" i="5"/>
  <c r="K366" i="5"/>
  <c r="N366" i="5" s="1"/>
  <c r="I366" i="5"/>
  <c r="L366" i="5" s="1"/>
  <c r="Q365" i="5"/>
  <c r="J365" i="5"/>
  <c r="M365" i="5" s="1"/>
  <c r="I365" i="5"/>
  <c r="L365" i="5" s="1"/>
  <c r="Q364" i="5"/>
  <c r="J364" i="5"/>
  <c r="M364" i="5" s="1"/>
  <c r="I364" i="5"/>
  <c r="Q363" i="5"/>
  <c r="K363" i="5"/>
  <c r="N363" i="5" s="1"/>
  <c r="I363" i="5"/>
  <c r="J363" i="5" s="1"/>
  <c r="M363" i="5" s="1"/>
  <c r="Q362" i="5"/>
  <c r="N362" i="5"/>
  <c r="K362" i="5"/>
  <c r="J362" i="5"/>
  <c r="M362" i="5" s="1"/>
  <c r="I362" i="5"/>
  <c r="L362" i="5" s="1"/>
  <c r="Q361" i="5"/>
  <c r="J361" i="5"/>
  <c r="M361" i="5" s="1"/>
  <c r="I361" i="5"/>
  <c r="L361" i="5" s="1"/>
  <c r="Q360" i="5"/>
  <c r="K360" i="5"/>
  <c r="N360" i="5" s="1"/>
  <c r="I360" i="5"/>
  <c r="Q359" i="5"/>
  <c r="J359" i="5"/>
  <c r="M359" i="5" s="1"/>
  <c r="I359" i="5"/>
  <c r="K359" i="5" s="1"/>
  <c r="N359" i="5" s="1"/>
  <c r="Q358" i="5"/>
  <c r="K358" i="5"/>
  <c r="N358" i="5" s="1"/>
  <c r="I358" i="5"/>
  <c r="J358" i="5" s="1"/>
  <c r="M358" i="5" s="1"/>
  <c r="Q357" i="5"/>
  <c r="M357" i="5"/>
  <c r="K357" i="5"/>
  <c r="N357" i="5" s="1"/>
  <c r="J357" i="5"/>
  <c r="I357" i="5"/>
  <c r="L357" i="5" s="1"/>
  <c r="Q356" i="5"/>
  <c r="J356" i="5"/>
  <c r="M356" i="5" s="1"/>
  <c r="I356" i="5"/>
  <c r="K356" i="5" s="1"/>
  <c r="N356" i="5" s="1"/>
  <c r="Q355" i="5"/>
  <c r="K355" i="5"/>
  <c r="N355" i="5" s="1"/>
  <c r="I355" i="5"/>
  <c r="J355" i="5" s="1"/>
  <c r="M355" i="5" s="1"/>
  <c r="Q354" i="5"/>
  <c r="K354" i="5"/>
  <c r="N354" i="5" s="1"/>
  <c r="I354" i="5"/>
  <c r="J354" i="5" s="1"/>
  <c r="M354" i="5" s="1"/>
  <c r="O353" i="5"/>
  <c r="Q353" i="5" s="1"/>
  <c r="H353" i="5"/>
  <c r="D353" i="5"/>
  <c r="Q352" i="5"/>
  <c r="J352" i="5"/>
  <c r="M352" i="5" s="1"/>
  <c r="I352" i="5"/>
  <c r="K352" i="5" s="1"/>
  <c r="N352" i="5" s="1"/>
  <c r="Q351" i="5"/>
  <c r="J351" i="5"/>
  <c r="M351" i="5" s="1"/>
  <c r="I351" i="5"/>
  <c r="K351" i="5" s="1"/>
  <c r="N351" i="5" s="1"/>
  <c r="Q350" i="5"/>
  <c r="K350" i="5"/>
  <c r="N350" i="5" s="1"/>
  <c r="I350" i="5"/>
  <c r="L350" i="5" s="1"/>
  <c r="Q349" i="5"/>
  <c r="J349" i="5"/>
  <c r="M349" i="5" s="1"/>
  <c r="I349" i="5"/>
  <c r="L349" i="5" s="1"/>
  <c r="Q348" i="5"/>
  <c r="M348" i="5"/>
  <c r="J348" i="5"/>
  <c r="I348" i="5"/>
  <c r="K348" i="5" s="1"/>
  <c r="N348" i="5" s="1"/>
  <c r="Q347" i="5"/>
  <c r="J347" i="5"/>
  <c r="M347" i="5" s="1"/>
  <c r="I347" i="5"/>
  <c r="K347" i="5" s="1"/>
  <c r="N347" i="5" s="1"/>
  <c r="Q346" i="5"/>
  <c r="J346" i="5"/>
  <c r="M346" i="5" s="1"/>
  <c r="I346" i="5"/>
  <c r="Q345" i="5"/>
  <c r="J345" i="5"/>
  <c r="M345" i="5" s="1"/>
  <c r="I345" i="5"/>
  <c r="L345" i="5" s="1"/>
  <c r="Q344" i="5"/>
  <c r="J344" i="5"/>
  <c r="M344" i="5" s="1"/>
  <c r="I344" i="5"/>
  <c r="K344" i="5" s="1"/>
  <c r="N344" i="5" s="1"/>
  <c r="Q343" i="5"/>
  <c r="J343" i="5"/>
  <c r="M343" i="5" s="1"/>
  <c r="I343" i="5"/>
  <c r="K343" i="5" s="1"/>
  <c r="N343" i="5" s="1"/>
  <c r="Q342" i="5"/>
  <c r="K342" i="5"/>
  <c r="N342" i="5" s="1"/>
  <c r="J342" i="5"/>
  <c r="M342" i="5" s="1"/>
  <c r="I342" i="5"/>
  <c r="L342" i="5" s="1"/>
  <c r="Q341" i="5"/>
  <c r="J341" i="5"/>
  <c r="M341" i="5" s="1"/>
  <c r="I341" i="5"/>
  <c r="K341" i="5" s="1"/>
  <c r="N341" i="5" s="1"/>
  <c r="Q340" i="5"/>
  <c r="J340" i="5"/>
  <c r="M340" i="5" s="1"/>
  <c r="I340" i="5"/>
  <c r="K340" i="5" s="1"/>
  <c r="N340" i="5" s="1"/>
  <c r="Q339" i="5"/>
  <c r="J339" i="5"/>
  <c r="M339" i="5" s="1"/>
  <c r="I339" i="5"/>
  <c r="K339" i="5" s="1"/>
  <c r="N339" i="5" s="1"/>
  <c r="Q338" i="5"/>
  <c r="K338" i="5"/>
  <c r="N338" i="5" s="1"/>
  <c r="I338" i="5"/>
  <c r="Q337" i="5"/>
  <c r="L337" i="5"/>
  <c r="J337" i="5"/>
  <c r="I337" i="5"/>
  <c r="K337" i="5" s="1"/>
  <c r="N337" i="5" s="1"/>
  <c r="O336" i="5"/>
  <c r="Q336" i="5" s="1"/>
  <c r="H336" i="5"/>
  <c r="D336" i="5"/>
  <c r="Q335" i="5"/>
  <c r="J335" i="5"/>
  <c r="M335" i="5" s="1"/>
  <c r="I335" i="5"/>
  <c r="L335" i="5" s="1"/>
  <c r="Q334" i="5"/>
  <c r="J334" i="5"/>
  <c r="M334" i="5" s="1"/>
  <c r="I334" i="5"/>
  <c r="K334" i="5" s="1"/>
  <c r="N334" i="5" s="1"/>
  <c r="Q333" i="5"/>
  <c r="J333" i="5"/>
  <c r="M333" i="5" s="1"/>
  <c r="I333" i="5"/>
  <c r="K333" i="5" s="1"/>
  <c r="N333" i="5" s="1"/>
  <c r="Q332" i="5"/>
  <c r="J332" i="5"/>
  <c r="M332" i="5" s="1"/>
  <c r="I332" i="5"/>
  <c r="K332" i="5" s="1"/>
  <c r="N332" i="5" s="1"/>
  <c r="Q331" i="5"/>
  <c r="K331" i="5"/>
  <c r="N331" i="5" s="1"/>
  <c r="I331" i="5"/>
  <c r="L331" i="5" s="1"/>
  <c r="Q330" i="5"/>
  <c r="J330" i="5"/>
  <c r="M330" i="5" s="1"/>
  <c r="I330" i="5"/>
  <c r="L330" i="5" s="1"/>
  <c r="Q329" i="5"/>
  <c r="J329" i="5"/>
  <c r="M329" i="5" s="1"/>
  <c r="I329" i="5"/>
  <c r="K329" i="5" s="1"/>
  <c r="N329" i="5" s="1"/>
  <c r="Q328" i="5"/>
  <c r="K328" i="5"/>
  <c r="N328" i="5" s="1"/>
  <c r="I328" i="5"/>
  <c r="Q327" i="5"/>
  <c r="J327" i="5"/>
  <c r="M327" i="5" s="1"/>
  <c r="I327" i="5"/>
  <c r="L327" i="5" s="1"/>
  <c r="Q326" i="5"/>
  <c r="J326" i="5"/>
  <c r="M326" i="5" s="1"/>
  <c r="I326" i="5"/>
  <c r="L326" i="5" s="1"/>
  <c r="Q325" i="5"/>
  <c r="M325" i="5"/>
  <c r="J325" i="5"/>
  <c r="I325" i="5"/>
  <c r="K325" i="5" s="1"/>
  <c r="N325" i="5" s="1"/>
  <c r="Q324" i="5"/>
  <c r="N324" i="5"/>
  <c r="K324" i="5"/>
  <c r="J324" i="5"/>
  <c r="M324" i="5" s="1"/>
  <c r="I324" i="5"/>
  <c r="L324" i="5" s="1"/>
  <c r="Q323" i="5"/>
  <c r="K323" i="5"/>
  <c r="N323" i="5" s="1"/>
  <c r="J323" i="5"/>
  <c r="M323" i="5" s="1"/>
  <c r="I323" i="5"/>
  <c r="L323" i="5" s="1"/>
  <c r="Q322" i="5"/>
  <c r="J322" i="5"/>
  <c r="M322" i="5" s="1"/>
  <c r="I322" i="5"/>
  <c r="Q321" i="5"/>
  <c r="K321" i="5"/>
  <c r="I321" i="5"/>
  <c r="J321" i="5" s="1"/>
  <c r="O320" i="5"/>
  <c r="Q320" i="5" s="1"/>
  <c r="H320" i="5"/>
  <c r="D320" i="5"/>
  <c r="Q319" i="5"/>
  <c r="J319" i="5"/>
  <c r="M319" i="5" s="1"/>
  <c r="I319" i="5"/>
  <c r="Q318" i="5"/>
  <c r="K318" i="5"/>
  <c r="N318" i="5" s="1"/>
  <c r="I318" i="5"/>
  <c r="J318" i="5" s="1"/>
  <c r="M318" i="5" s="1"/>
  <c r="Q317" i="5"/>
  <c r="K317" i="5"/>
  <c r="N317" i="5" s="1"/>
  <c r="I317" i="5"/>
  <c r="L317" i="5" s="1"/>
  <c r="Q316" i="5"/>
  <c r="J316" i="5"/>
  <c r="M316" i="5" s="1"/>
  <c r="I316" i="5"/>
  <c r="L316" i="5" s="1"/>
  <c r="Q315" i="5"/>
  <c r="J315" i="5"/>
  <c r="M315" i="5" s="1"/>
  <c r="I315" i="5"/>
  <c r="Q314" i="5"/>
  <c r="J314" i="5"/>
  <c r="M314" i="5" s="1"/>
  <c r="I314" i="5"/>
  <c r="K314" i="5" s="1"/>
  <c r="N314" i="5" s="1"/>
  <c r="Q313" i="5"/>
  <c r="J313" i="5"/>
  <c r="M313" i="5" s="1"/>
  <c r="I313" i="5"/>
  <c r="Q312" i="5"/>
  <c r="J312" i="5"/>
  <c r="M312" i="5" s="1"/>
  <c r="I312" i="5"/>
  <c r="L312" i="5" s="1"/>
  <c r="Q311" i="5"/>
  <c r="K311" i="5"/>
  <c r="N311" i="5" s="1"/>
  <c r="J311" i="5"/>
  <c r="M311" i="5" s="1"/>
  <c r="I311" i="5"/>
  <c r="L311" i="5" s="1"/>
  <c r="Q310" i="5"/>
  <c r="J310" i="5"/>
  <c r="M310" i="5" s="1"/>
  <c r="I310" i="5"/>
  <c r="K310" i="5" s="1"/>
  <c r="N310" i="5" s="1"/>
  <c r="Q309" i="5"/>
  <c r="J309" i="5"/>
  <c r="I309" i="5"/>
  <c r="K309" i="5" s="1"/>
  <c r="N309" i="5" s="1"/>
  <c r="Q308" i="5"/>
  <c r="J308" i="5"/>
  <c r="M308" i="5" s="1"/>
  <c r="I308" i="5"/>
  <c r="O307" i="5"/>
  <c r="Q307" i="5" s="1"/>
  <c r="H307" i="5"/>
  <c r="D307" i="5"/>
  <c r="Q306" i="5"/>
  <c r="K306" i="5"/>
  <c r="N306" i="5" s="1"/>
  <c r="I306" i="5"/>
  <c r="L306" i="5" s="1"/>
  <c r="Q305" i="5"/>
  <c r="K305" i="5"/>
  <c r="N305" i="5" s="1"/>
  <c r="I305" i="5"/>
  <c r="L305" i="5" s="1"/>
  <c r="Q304" i="5"/>
  <c r="K304" i="5"/>
  <c r="N304" i="5" s="1"/>
  <c r="I304" i="5"/>
  <c r="J304" i="5" s="1"/>
  <c r="M304" i="5" s="1"/>
  <c r="Q303" i="5"/>
  <c r="J303" i="5"/>
  <c r="M303" i="5" s="1"/>
  <c r="I303" i="5"/>
  <c r="K303" i="5" s="1"/>
  <c r="N303" i="5" s="1"/>
  <c r="Q302" i="5"/>
  <c r="K302" i="5"/>
  <c r="N302" i="5" s="1"/>
  <c r="I302" i="5"/>
  <c r="Q301" i="5"/>
  <c r="J301" i="5"/>
  <c r="M301" i="5" s="1"/>
  <c r="I301" i="5"/>
  <c r="L301" i="5" s="1"/>
  <c r="Q300" i="5"/>
  <c r="K300" i="5"/>
  <c r="N300" i="5" s="1"/>
  <c r="I300" i="5"/>
  <c r="J300" i="5" s="1"/>
  <c r="M300" i="5" s="1"/>
  <c r="Q299" i="5"/>
  <c r="J299" i="5"/>
  <c r="M299" i="5" s="1"/>
  <c r="I299" i="5"/>
  <c r="K299" i="5" s="1"/>
  <c r="N299" i="5" s="1"/>
  <c r="Q298" i="5"/>
  <c r="J298" i="5"/>
  <c r="M298" i="5" s="1"/>
  <c r="I298" i="5"/>
  <c r="K298" i="5" s="1"/>
  <c r="N298" i="5" s="1"/>
  <c r="Q297" i="5"/>
  <c r="J297" i="5"/>
  <c r="M297" i="5" s="1"/>
  <c r="I297" i="5"/>
  <c r="Q296" i="5"/>
  <c r="K296" i="5"/>
  <c r="N296" i="5" s="1"/>
  <c r="J296" i="5"/>
  <c r="M296" i="5" s="1"/>
  <c r="I296" i="5"/>
  <c r="L296" i="5" s="1"/>
  <c r="Q295" i="5"/>
  <c r="K295" i="5"/>
  <c r="N295" i="5" s="1"/>
  <c r="I295" i="5"/>
  <c r="O294" i="5"/>
  <c r="Q294" i="5" s="1"/>
  <c r="H294" i="5"/>
  <c r="D294" i="5"/>
  <c r="Q293" i="5"/>
  <c r="J293" i="5"/>
  <c r="M293" i="5" s="1"/>
  <c r="I293" i="5"/>
  <c r="K293" i="5" s="1"/>
  <c r="N293" i="5" s="1"/>
  <c r="Q292" i="5"/>
  <c r="K292" i="5"/>
  <c r="N292" i="5" s="1"/>
  <c r="I292" i="5"/>
  <c r="J292" i="5" s="1"/>
  <c r="M292" i="5" s="1"/>
  <c r="Q291" i="5"/>
  <c r="J291" i="5"/>
  <c r="M291" i="5" s="1"/>
  <c r="I291" i="5"/>
  <c r="K291" i="5" s="1"/>
  <c r="N291" i="5" s="1"/>
  <c r="Q290" i="5"/>
  <c r="J290" i="5"/>
  <c r="M290" i="5" s="1"/>
  <c r="I290" i="5"/>
  <c r="L290" i="5" s="1"/>
  <c r="Q289" i="5"/>
  <c r="K289" i="5"/>
  <c r="N289" i="5" s="1"/>
  <c r="I289" i="5"/>
  <c r="Q288" i="5"/>
  <c r="K288" i="5"/>
  <c r="N288" i="5" s="1"/>
  <c r="I288" i="5"/>
  <c r="J288" i="5" s="1"/>
  <c r="M288" i="5" s="1"/>
  <c r="Q287" i="5"/>
  <c r="J287" i="5"/>
  <c r="I287" i="5"/>
  <c r="K287" i="5" s="1"/>
  <c r="O286" i="5"/>
  <c r="Q286" i="5" s="1"/>
  <c r="H286" i="5"/>
  <c r="D286" i="5"/>
  <c r="Q285" i="5"/>
  <c r="J285" i="5"/>
  <c r="M285" i="5" s="1"/>
  <c r="I285" i="5"/>
  <c r="K285" i="5" s="1"/>
  <c r="N285" i="5" s="1"/>
  <c r="Q284" i="5"/>
  <c r="J284" i="5"/>
  <c r="M284" i="5" s="1"/>
  <c r="I284" i="5"/>
  <c r="K284" i="5" s="1"/>
  <c r="N284" i="5" s="1"/>
  <c r="Q283" i="5"/>
  <c r="J283" i="5"/>
  <c r="M283" i="5" s="1"/>
  <c r="I283" i="5"/>
  <c r="Q282" i="5"/>
  <c r="J282" i="5"/>
  <c r="M282" i="5" s="1"/>
  <c r="I282" i="5"/>
  <c r="K282" i="5" s="1"/>
  <c r="N282" i="5" s="1"/>
  <c r="Q281" i="5"/>
  <c r="J281" i="5"/>
  <c r="M281" i="5" s="1"/>
  <c r="I281" i="5"/>
  <c r="K281" i="5" s="1"/>
  <c r="N281" i="5" s="1"/>
  <c r="Q280" i="5"/>
  <c r="J280" i="5"/>
  <c r="M280" i="5" s="1"/>
  <c r="I280" i="5"/>
  <c r="K280" i="5" s="1"/>
  <c r="N280" i="5" s="1"/>
  <c r="Q279" i="5"/>
  <c r="M279" i="5"/>
  <c r="J279" i="5"/>
  <c r="I279" i="5"/>
  <c r="L279" i="5" s="1"/>
  <c r="Q278" i="5"/>
  <c r="J278" i="5"/>
  <c r="M278" i="5" s="1"/>
  <c r="I278" i="5"/>
  <c r="K278" i="5" s="1"/>
  <c r="N278" i="5" s="1"/>
  <c r="Q277" i="5"/>
  <c r="J277" i="5"/>
  <c r="M277" i="5" s="1"/>
  <c r="I277" i="5"/>
  <c r="K277" i="5" s="1"/>
  <c r="N277" i="5" s="1"/>
  <c r="Q276" i="5"/>
  <c r="J276" i="5"/>
  <c r="M276" i="5" s="1"/>
  <c r="I276" i="5"/>
  <c r="K276" i="5" s="1"/>
  <c r="N276" i="5" s="1"/>
  <c r="Q275" i="5"/>
  <c r="J275" i="5"/>
  <c r="M275" i="5" s="1"/>
  <c r="I275" i="5"/>
  <c r="L275" i="5" s="1"/>
  <c r="Q274" i="5"/>
  <c r="J274" i="5"/>
  <c r="M274" i="5" s="1"/>
  <c r="I274" i="5"/>
  <c r="Q273" i="5"/>
  <c r="J273" i="5"/>
  <c r="M273" i="5" s="1"/>
  <c r="I273" i="5"/>
  <c r="K273" i="5" s="1"/>
  <c r="N273" i="5" s="1"/>
  <c r="Q272" i="5"/>
  <c r="J272" i="5"/>
  <c r="M272" i="5" s="1"/>
  <c r="I272" i="5"/>
  <c r="Q271" i="5"/>
  <c r="J271" i="5"/>
  <c r="M271" i="5" s="1"/>
  <c r="I271" i="5"/>
  <c r="Q270" i="5"/>
  <c r="J270" i="5"/>
  <c r="I270" i="5"/>
  <c r="L270" i="5" s="1"/>
  <c r="O269" i="5"/>
  <c r="Q269" i="5" s="1"/>
  <c r="H269" i="5"/>
  <c r="D269" i="5"/>
  <c r="Q268" i="5"/>
  <c r="J268" i="5"/>
  <c r="M268" i="5" s="1"/>
  <c r="I268" i="5"/>
  <c r="Q267" i="5"/>
  <c r="J267" i="5"/>
  <c r="M267" i="5" s="1"/>
  <c r="I267" i="5"/>
  <c r="L267" i="5" s="1"/>
  <c r="Q266" i="5"/>
  <c r="J266" i="5"/>
  <c r="M266" i="5" s="1"/>
  <c r="I266" i="5"/>
  <c r="K266" i="5" s="1"/>
  <c r="N266" i="5" s="1"/>
  <c r="Q265" i="5"/>
  <c r="J265" i="5"/>
  <c r="M265" i="5" s="1"/>
  <c r="I265" i="5"/>
  <c r="K265" i="5" s="1"/>
  <c r="N265" i="5" s="1"/>
  <c r="Q264" i="5"/>
  <c r="K264" i="5"/>
  <c r="N264" i="5" s="1"/>
  <c r="I264" i="5"/>
  <c r="L264" i="5" s="1"/>
  <c r="Q263" i="5"/>
  <c r="J263" i="5"/>
  <c r="M263" i="5" s="1"/>
  <c r="I263" i="5"/>
  <c r="K263" i="5" s="1"/>
  <c r="N263" i="5" s="1"/>
  <c r="Q262" i="5"/>
  <c r="J262" i="5"/>
  <c r="M262" i="5" s="1"/>
  <c r="I262" i="5"/>
  <c r="K262" i="5" s="1"/>
  <c r="N262" i="5" s="1"/>
  <c r="Q261" i="5"/>
  <c r="K261" i="5"/>
  <c r="N261" i="5" s="1"/>
  <c r="I261" i="5"/>
  <c r="L261" i="5" s="1"/>
  <c r="Q260" i="5"/>
  <c r="K260" i="5"/>
  <c r="N260" i="5" s="1"/>
  <c r="I260" i="5"/>
  <c r="L260" i="5" s="1"/>
  <c r="Q259" i="5"/>
  <c r="K259" i="5"/>
  <c r="N259" i="5" s="1"/>
  <c r="I259" i="5"/>
  <c r="L259" i="5" s="1"/>
  <c r="Q258" i="5"/>
  <c r="K258" i="5"/>
  <c r="I258" i="5"/>
  <c r="J258" i="5" s="1"/>
  <c r="Q257" i="5"/>
  <c r="K257" i="5"/>
  <c r="N257" i="5" s="1"/>
  <c r="I257" i="5"/>
  <c r="J257" i="5" s="1"/>
  <c r="M257" i="5" s="1"/>
  <c r="Q256" i="5"/>
  <c r="O256" i="5"/>
  <c r="H256" i="5"/>
  <c r="D256" i="5"/>
  <c r="Q255" i="5"/>
  <c r="J255" i="5"/>
  <c r="M255" i="5" s="1"/>
  <c r="I255" i="5"/>
  <c r="K255" i="5" s="1"/>
  <c r="N255" i="5" s="1"/>
  <c r="Q254" i="5"/>
  <c r="K254" i="5"/>
  <c r="N254" i="5" s="1"/>
  <c r="I254" i="5"/>
  <c r="L254" i="5" s="1"/>
  <c r="Q253" i="5"/>
  <c r="J253" i="5"/>
  <c r="M253" i="5" s="1"/>
  <c r="I253" i="5"/>
  <c r="L253" i="5" s="1"/>
  <c r="Q252" i="5"/>
  <c r="J252" i="5"/>
  <c r="M252" i="5" s="1"/>
  <c r="I252" i="5"/>
  <c r="K252" i="5" s="1"/>
  <c r="N252" i="5" s="1"/>
  <c r="Q251" i="5"/>
  <c r="K251" i="5"/>
  <c r="N251" i="5" s="1"/>
  <c r="I251" i="5"/>
  <c r="J251" i="5" s="1"/>
  <c r="M251" i="5" s="1"/>
  <c r="Q250" i="5"/>
  <c r="J250" i="5"/>
  <c r="M250" i="5" s="1"/>
  <c r="I250" i="5"/>
  <c r="K250" i="5" s="1"/>
  <c r="N250" i="5" s="1"/>
  <c r="Q249" i="5"/>
  <c r="J249" i="5"/>
  <c r="M249" i="5" s="1"/>
  <c r="I249" i="5"/>
  <c r="Q248" i="5"/>
  <c r="J248" i="5"/>
  <c r="M248" i="5" s="1"/>
  <c r="I248" i="5"/>
  <c r="L248" i="5" s="1"/>
  <c r="Q247" i="5"/>
  <c r="J247" i="5"/>
  <c r="M247" i="5" s="1"/>
  <c r="I247" i="5"/>
  <c r="K247" i="5" s="1"/>
  <c r="N247" i="5" s="1"/>
  <c r="Q246" i="5"/>
  <c r="J246" i="5"/>
  <c r="M246" i="5" s="1"/>
  <c r="I246" i="5"/>
  <c r="K246" i="5" s="1"/>
  <c r="N246" i="5" s="1"/>
  <c r="Q245" i="5"/>
  <c r="J245" i="5"/>
  <c r="M245" i="5" s="1"/>
  <c r="I245" i="5"/>
  <c r="K245" i="5" s="1"/>
  <c r="N245" i="5" s="1"/>
  <c r="Q244" i="5"/>
  <c r="K244" i="5"/>
  <c r="N244" i="5" s="1"/>
  <c r="J244" i="5"/>
  <c r="I244" i="5"/>
  <c r="L244" i="5" s="1"/>
  <c r="O243" i="5"/>
  <c r="Q243" i="5" s="1"/>
  <c r="H243" i="5"/>
  <c r="D243" i="5"/>
  <c r="Q242" i="5"/>
  <c r="K242" i="5"/>
  <c r="N242" i="5" s="1"/>
  <c r="I242" i="5"/>
  <c r="L242" i="5" s="1"/>
  <c r="Q241" i="5"/>
  <c r="J241" i="5"/>
  <c r="M241" i="5" s="1"/>
  <c r="I241" i="5"/>
  <c r="L241" i="5" s="1"/>
  <c r="Q240" i="5"/>
  <c r="J240" i="5"/>
  <c r="M240" i="5" s="1"/>
  <c r="I240" i="5"/>
  <c r="K240" i="5" s="1"/>
  <c r="N240" i="5" s="1"/>
  <c r="Q239" i="5"/>
  <c r="K239" i="5"/>
  <c r="N239" i="5" s="1"/>
  <c r="I239" i="5"/>
  <c r="J239" i="5" s="1"/>
  <c r="M239" i="5" s="1"/>
  <c r="Q238" i="5"/>
  <c r="J238" i="5"/>
  <c r="M238" i="5" s="1"/>
  <c r="I238" i="5"/>
  <c r="Q237" i="5"/>
  <c r="J237" i="5"/>
  <c r="M237" i="5" s="1"/>
  <c r="I237" i="5"/>
  <c r="L237" i="5" s="1"/>
  <c r="Q236" i="5"/>
  <c r="M236" i="5"/>
  <c r="J236" i="5"/>
  <c r="I236" i="5"/>
  <c r="K236" i="5" s="1"/>
  <c r="N236" i="5" s="1"/>
  <c r="Q235" i="5"/>
  <c r="J235" i="5"/>
  <c r="M235" i="5" s="1"/>
  <c r="I235" i="5"/>
  <c r="K235" i="5" s="1"/>
  <c r="N235" i="5" s="1"/>
  <c r="Q234" i="5"/>
  <c r="J234" i="5"/>
  <c r="M234" i="5" s="1"/>
  <c r="I234" i="5"/>
  <c r="Q233" i="5"/>
  <c r="J233" i="5"/>
  <c r="M233" i="5" s="1"/>
  <c r="I233" i="5"/>
  <c r="K233" i="5" s="1"/>
  <c r="N233" i="5" s="1"/>
  <c r="Q232" i="5"/>
  <c r="J232" i="5"/>
  <c r="M232" i="5" s="1"/>
  <c r="I232" i="5"/>
  <c r="Q231" i="5"/>
  <c r="J231" i="5"/>
  <c r="M231" i="5" s="1"/>
  <c r="I231" i="5"/>
  <c r="K231" i="5" s="1"/>
  <c r="N231" i="5" s="1"/>
  <c r="Q230" i="5"/>
  <c r="J230" i="5"/>
  <c r="M230" i="5" s="1"/>
  <c r="I230" i="5"/>
  <c r="L230" i="5" s="1"/>
  <c r="Q229" i="5"/>
  <c r="K229" i="5"/>
  <c r="N229" i="5" s="1"/>
  <c r="I229" i="5"/>
  <c r="L229" i="5" s="1"/>
  <c r="Q228" i="5"/>
  <c r="J228" i="5"/>
  <c r="M228" i="5" s="1"/>
  <c r="I228" i="5"/>
  <c r="Q227" i="5"/>
  <c r="J227" i="5"/>
  <c r="M227" i="5" s="1"/>
  <c r="I227" i="5"/>
  <c r="L227" i="5" s="1"/>
  <c r="O226" i="5"/>
  <c r="Q226" i="5" s="1"/>
  <c r="H226" i="5"/>
  <c r="D226" i="5"/>
  <c r="Q225" i="5"/>
  <c r="K225" i="5"/>
  <c r="N225" i="5" s="1"/>
  <c r="I225" i="5"/>
  <c r="Q224" i="5"/>
  <c r="K224" i="5"/>
  <c r="N224" i="5" s="1"/>
  <c r="I224" i="5"/>
  <c r="J224" i="5" s="1"/>
  <c r="M224" i="5" s="1"/>
  <c r="Q223" i="5"/>
  <c r="J223" i="5"/>
  <c r="M223" i="5" s="1"/>
  <c r="I223" i="5"/>
  <c r="L223" i="5" s="1"/>
  <c r="Q222" i="5"/>
  <c r="J222" i="5"/>
  <c r="M222" i="5" s="1"/>
  <c r="I222" i="5"/>
  <c r="L222" i="5" s="1"/>
  <c r="Q221" i="5"/>
  <c r="K221" i="5"/>
  <c r="N221" i="5" s="1"/>
  <c r="I221" i="5"/>
  <c r="Q220" i="5"/>
  <c r="J220" i="5"/>
  <c r="M220" i="5" s="1"/>
  <c r="I220" i="5"/>
  <c r="Q219" i="5"/>
  <c r="J219" i="5"/>
  <c r="M219" i="5" s="1"/>
  <c r="I219" i="5"/>
  <c r="L219" i="5" s="1"/>
  <c r="Q218" i="5"/>
  <c r="J218" i="5"/>
  <c r="M218" i="5" s="1"/>
  <c r="I218" i="5"/>
  <c r="K218" i="5" s="1"/>
  <c r="N218" i="5" s="1"/>
  <c r="Q217" i="5"/>
  <c r="J217" i="5"/>
  <c r="M217" i="5" s="1"/>
  <c r="I217" i="5"/>
  <c r="Q216" i="5"/>
  <c r="J216" i="5"/>
  <c r="M216" i="5" s="1"/>
  <c r="I216" i="5"/>
  <c r="K216" i="5" s="1"/>
  <c r="N216" i="5" s="1"/>
  <c r="Q215" i="5"/>
  <c r="J215" i="5"/>
  <c r="M215" i="5" s="1"/>
  <c r="I215" i="5"/>
  <c r="K215" i="5" s="1"/>
  <c r="N215" i="5" s="1"/>
  <c r="Q214" i="5"/>
  <c r="J214" i="5"/>
  <c r="I214" i="5"/>
  <c r="L214" i="5" s="1"/>
  <c r="O213" i="5"/>
  <c r="Q213" i="5" s="1"/>
  <c r="H213" i="5"/>
  <c r="D213" i="5"/>
  <c r="Q212" i="5"/>
  <c r="J212" i="5"/>
  <c r="M212" i="5" s="1"/>
  <c r="I212" i="5"/>
  <c r="L212" i="5" s="1"/>
  <c r="Q211" i="5"/>
  <c r="N211" i="5"/>
  <c r="J211" i="5"/>
  <c r="M211" i="5" s="1"/>
  <c r="I211" i="5"/>
  <c r="K211" i="5" s="1"/>
  <c r="Q210" i="5"/>
  <c r="J210" i="5"/>
  <c r="M210" i="5" s="1"/>
  <c r="I210" i="5"/>
  <c r="L210" i="5" s="1"/>
  <c r="Q209" i="5"/>
  <c r="K209" i="5"/>
  <c r="N209" i="5" s="1"/>
  <c r="I209" i="5"/>
  <c r="J209" i="5" s="1"/>
  <c r="M209" i="5" s="1"/>
  <c r="Q208" i="5"/>
  <c r="K208" i="5"/>
  <c r="N208" i="5" s="1"/>
  <c r="I208" i="5"/>
  <c r="Q207" i="5"/>
  <c r="J207" i="5"/>
  <c r="M207" i="5" s="1"/>
  <c r="I207" i="5"/>
  <c r="K207" i="5" s="1"/>
  <c r="N207" i="5" s="1"/>
  <c r="Q206" i="5"/>
  <c r="K206" i="5"/>
  <c r="N206" i="5" s="1"/>
  <c r="I206" i="5"/>
  <c r="Q205" i="5"/>
  <c r="K205" i="5"/>
  <c r="N205" i="5" s="1"/>
  <c r="I205" i="5"/>
  <c r="L205" i="5" s="1"/>
  <c r="Q204" i="5"/>
  <c r="K204" i="5"/>
  <c r="N204" i="5" s="1"/>
  <c r="I204" i="5"/>
  <c r="Q203" i="5"/>
  <c r="J203" i="5"/>
  <c r="M203" i="5" s="1"/>
  <c r="I203" i="5"/>
  <c r="L203" i="5" s="1"/>
  <c r="Q202" i="5"/>
  <c r="J202" i="5"/>
  <c r="I202" i="5"/>
  <c r="L202" i="5" s="1"/>
  <c r="Q201" i="5"/>
  <c r="J201" i="5"/>
  <c r="M201" i="5" s="1"/>
  <c r="I201" i="5"/>
  <c r="L201" i="5" s="1"/>
  <c r="O200" i="5"/>
  <c r="Q200" i="5" s="1"/>
  <c r="H200" i="5"/>
  <c r="D200" i="5"/>
  <c r="Q199" i="5"/>
  <c r="K199" i="5"/>
  <c r="N199" i="5" s="1"/>
  <c r="I199" i="5"/>
  <c r="L199" i="5" s="1"/>
  <c r="Q198" i="5"/>
  <c r="J198" i="5"/>
  <c r="M198" i="5" s="1"/>
  <c r="I198" i="5"/>
  <c r="K198" i="5" s="1"/>
  <c r="N198" i="5" s="1"/>
  <c r="Q197" i="5"/>
  <c r="K197" i="5"/>
  <c r="N197" i="5" s="1"/>
  <c r="I197" i="5"/>
  <c r="J197" i="5" s="1"/>
  <c r="M197" i="5" s="1"/>
  <c r="Q196" i="5"/>
  <c r="K196" i="5"/>
  <c r="N196" i="5" s="1"/>
  <c r="I196" i="5"/>
  <c r="L196" i="5" s="1"/>
  <c r="Q195" i="5"/>
  <c r="N195" i="5"/>
  <c r="K195" i="5"/>
  <c r="I195" i="5"/>
  <c r="L195" i="5" s="1"/>
  <c r="Q194" i="5"/>
  <c r="M194" i="5"/>
  <c r="J194" i="5"/>
  <c r="I194" i="5"/>
  <c r="K194" i="5" s="1"/>
  <c r="N194" i="5" s="1"/>
  <c r="Q193" i="5"/>
  <c r="K193" i="5"/>
  <c r="N193" i="5" s="1"/>
  <c r="I193" i="5"/>
  <c r="J193" i="5" s="1"/>
  <c r="M193" i="5" s="1"/>
  <c r="Q192" i="5"/>
  <c r="K192" i="5"/>
  <c r="N192" i="5" s="1"/>
  <c r="I192" i="5"/>
  <c r="J192" i="5" s="1"/>
  <c r="M192" i="5" s="1"/>
  <c r="K191" i="5"/>
  <c r="N191" i="5" s="1"/>
  <c r="I191" i="5"/>
  <c r="J191" i="5" s="1"/>
  <c r="M191" i="5" s="1"/>
  <c r="Q190" i="5"/>
  <c r="K190" i="5"/>
  <c r="N190" i="5" s="1"/>
  <c r="I190" i="5"/>
  <c r="J190" i="5" s="1"/>
  <c r="M190" i="5" s="1"/>
  <c r="Q189" i="5"/>
  <c r="K189" i="5"/>
  <c r="N189" i="5" s="1"/>
  <c r="I189" i="5"/>
  <c r="J189" i="5" s="1"/>
  <c r="M189" i="5" s="1"/>
  <c r="Q188" i="5"/>
  <c r="J188" i="5"/>
  <c r="I188" i="5"/>
  <c r="L188" i="5" s="1"/>
  <c r="O187" i="5"/>
  <c r="Q187" i="5" s="1"/>
  <c r="H187" i="5"/>
  <c r="D187" i="5"/>
  <c r="Q186" i="5"/>
  <c r="J186" i="5"/>
  <c r="M186" i="5" s="1"/>
  <c r="I186" i="5"/>
  <c r="K186" i="5" s="1"/>
  <c r="N186" i="5" s="1"/>
  <c r="Q185" i="5"/>
  <c r="J185" i="5"/>
  <c r="M185" i="5" s="1"/>
  <c r="I185" i="5"/>
  <c r="L185" i="5" s="1"/>
  <c r="Q184" i="5"/>
  <c r="J184" i="5"/>
  <c r="M184" i="5" s="1"/>
  <c r="I184" i="5"/>
  <c r="K184" i="5" s="1"/>
  <c r="N184" i="5" s="1"/>
  <c r="Q183" i="5"/>
  <c r="K183" i="5"/>
  <c r="N183" i="5" s="1"/>
  <c r="I183" i="5"/>
  <c r="J183" i="5" s="1"/>
  <c r="M183" i="5" s="1"/>
  <c r="Q182" i="5"/>
  <c r="K182" i="5"/>
  <c r="N182" i="5" s="1"/>
  <c r="I182" i="5"/>
  <c r="J182" i="5" s="1"/>
  <c r="M182" i="5" s="1"/>
  <c r="Q181" i="5"/>
  <c r="J181" i="5"/>
  <c r="M181" i="5" s="1"/>
  <c r="I181" i="5"/>
  <c r="L181" i="5" s="1"/>
  <c r="Q180" i="5"/>
  <c r="K180" i="5"/>
  <c r="N180" i="5" s="1"/>
  <c r="I180" i="5"/>
  <c r="J180" i="5" s="1"/>
  <c r="M180" i="5" s="1"/>
  <c r="Q179" i="5"/>
  <c r="J179" i="5"/>
  <c r="M179" i="5" s="1"/>
  <c r="I179" i="5"/>
  <c r="L179" i="5" s="1"/>
  <c r="Q178" i="5"/>
  <c r="K178" i="5"/>
  <c r="N178" i="5" s="1"/>
  <c r="I178" i="5"/>
  <c r="J178" i="5" s="1"/>
  <c r="M178" i="5" s="1"/>
  <c r="Q177" i="5"/>
  <c r="J177" i="5"/>
  <c r="M177" i="5" s="1"/>
  <c r="I177" i="5"/>
  <c r="L177" i="5" s="1"/>
  <c r="Q176" i="5"/>
  <c r="K176" i="5"/>
  <c r="N176" i="5" s="1"/>
  <c r="I176" i="5"/>
  <c r="J176" i="5" s="1"/>
  <c r="M176" i="5" s="1"/>
  <c r="Q175" i="5"/>
  <c r="K175" i="5"/>
  <c r="N175" i="5" s="1"/>
  <c r="I175" i="5"/>
  <c r="J175" i="5" s="1"/>
  <c r="O174" i="5"/>
  <c r="Q174" i="5" s="1"/>
  <c r="H174" i="5"/>
  <c r="D174" i="5"/>
  <c r="Q173" i="5"/>
  <c r="J173" i="5"/>
  <c r="M173" i="5" s="1"/>
  <c r="I173" i="5"/>
  <c r="K173" i="5" s="1"/>
  <c r="N173" i="5" s="1"/>
  <c r="Q172" i="5"/>
  <c r="J172" i="5"/>
  <c r="M172" i="5" s="1"/>
  <c r="I172" i="5"/>
  <c r="L172" i="5" s="1"/>
  <c r="Q171" i="5"/>
  <c r="K171" i="5"/>
  <c r="N171" i="5" s="1"/>
  <c r="I171" i="5"/>
  <c r="J171" i="5" s="1"/>
  <c r="M171" i="5" s="1"/>
  <c r="Q170" i="5"/>
  <c r="K170" i="5"/>
  <c r="N170" i="5" s="1"/>
  <c r="I170" i="5"/>
  <c r="J170" i="5" s="1"/>
  <c r="M170" i="5" s="1"/>
  <c r="Q169" i="5"/>
  <c r="J169" i="5"/>
  <c r="M169" i="5" s="1"/>
  <c r="I169" i="5"/>
  <c r="K169" i="5" s="1"/>
  <c r="N169" i="5" s="1"/>
  <c r="Q168" i="5"/>
  <c r="J168" i="5"/>
  <c r="M168" i="5" s="1"/>
  <c r="I168" i="5"/>
  <c r="L168" i="5" s="1"/>
  <c r="Q167" i="5"/>
  <c r="J167" i="5"/>
  <c r="M167" i="5" s="1"/>
  <c r="I167" i="5"/>
  <c r="L167" i="5" s="1"/>
  <c r="Q166" i="5"/>
  <c r="J166" i="5"/>
  <c r="M166" i="5" s="1"/>
  <c r="I166" i="5"/>
  <c r="K166" i="5" s="1"/>
  <c r="N166" i="5" s="1"/>
  <c r="Q165" i="5"/>
  <c r="J165" i="5"/>
  <c r="M165" i="5" s="1"/>
  <c r="I165" i="5"/>
  <c r="L165" i="5" s="1"/>
  <c r="Q164" i="5"/>
  <c r="J164" i="5"/>
  <c r="M164" i="5" s="1"/>
  <c r="I164" i="5"/>
  <c r="L164" i="5" s="1"/>
  <c r="Q163" i="5"/>
  <c r="J163" i="5"/>
  <c r="M163" i="5" s="1"/>
  <c r="I163" i="5"/>
  <c r="L163" i="5" s="1"/>
  <c r="Q162" i="5"/>
  <c r="J162" i="5"/>
  <c r="M162" i="5" s="1"/>
  <c r="I162" i="5"/>
  <c r="K162" i="5" s="1"/>
  <c r="O161" i="5"/>
  <c r="Q161" i="5" s="1"/>
  <c r="H161" i="5"/>
  <c r="D161" i="5"/>
  <c r="Q160" i="5"/>
  <c r="J160" i="5"/>
  <c r="M160" i="5" s="1"/>
  <c r="I160" i="5"/>
  <c r="L160" i="5" s="1"/>
  <c r="Q159" i="5"/>
  <c r="J159" i="5"/>
  <c r="M159" i="5" s="1"/>
  <c r="I159" i="5"/>
  <c r="K159" i="5" s="1"/>
  <c r="N159" i="5" s="1"/>
  <c r="Q158" i="5"/>
  <c r="J158" i="5"/>
  <c r="M158" i="5" s="1"/>
  <c r="I158" i="5"/>
  <c r="L158" i="5" s="1"/>
  <c r="Q157" i="5"/>
  <c r="J157" i="5"/>
  <c r="M157" i="5" s="1"/>
  <c r="I157" i="5"/>
  <c r="L157" i="5" s="1"/>
  <c r="Q156" i="5"/>
  <c r="J156" i="5"/>
  <c r="M156" i="5" s="1"/>
  <c r="I156" i="5"/>
  <c r="L156" i="5" s="1"/>
  <c r="Q155" i="5"/>
  <c r="J155" i="5"/>
  <c r="M155" i="5" s="1"/>
  <c r="I155" i="5"/>
  <c r="K155" i="5" s="1"/>
  <c r="N155" i="5" s="1"/>
  <c r="Q154" i="5"/>
  <c r="J154" i="5"/>
  <c r="M154" i="5" s="1"/>
  <c r="I154" i="5"/>
  <c r="L154" i="5" s="1"/>
  <c r="Q153" i="5"/>
  <c r="J153" i="5"/>
  <c r="M153" i="5" s="1"/>
  <c r="I153" i="5"/>
  <c r="L153" i="5" s="1"/>
  <c r="Q152" i="5"/>
  <c r="J152" i="5"/>
  <c r="M152" i="5" s="1"/>
  <c r="I152" i="5"/>
  <c r="L152" i="5" s="1"/>
  <c r="Q151" i="5"/>
  <c r="J151" i="5"/>
  <c r="M151" i="5" s="1"/>
  <c r="I151" i="5"/>
  <c r="K151" i="5" s="1"/>
  <c r="N151" i="5" s="1"/>
  <c r="Q150" i="5"/>
  <c r="J150" i="5"/>
  <c r="M150" i="5" s="1"/>
  <c r="I150" i="5"/>
  <c r="K150" i="5" s="1"/>
  <c r="N150" i="5" s="1"/>
  <c r="Q149" i="5"/>
  <c r="J149" i="5"/>
  <c r="M149" i="5" s="1"/>
  <c r="I149" i="5"/>
  <c r="L149" i="5" s="1"/>
  <c r="Q148" i="5"/>
  <c r="J148" i="5"/>
  <c r="M148" i="5" s="1"/>
  <c r="I148" i="5"/>
  <c r="L148" i="5" s="1"/>
  <c r="Q147" i="5"/>
  <c r="M147" i="5"/>
  <c r="J147" i="5"/>
  <c r="I147" i="5"/>
  <c r="K147" i="5" s="1"/>
  <c r="N147" i="5" s="1"/>
  <c r="Q146" i="5"/>
  <c r="J146" i="5"/>
  <c r="M146" i="5" s="1"/>
  <c r="I146" i="5"/>
  <c r="K146" i="5" s="1"/>
  <c r="N146" i="5" s="1"/>
  <c r="Q145" i="5"/>
  <c r="J145" i="5"/>
  <c r="M145" i="5" s="1"/>
  <c r="I145" i="5"/>
  <c r="L145" i="5" s="1"/>
  <c r="Q144" i="5"/>
  <c r="K144" i="5"/>
  <c r="N144" i="5" s="1"/>
  <c r="I144" i="5"/>
  <c r="J144" i="5" s="1"/>
  <c r="M144" i="5" s="1"/>
  <c r="Q143" i="5"/>
  <c r="J143" i="5"/>
  <c r="I143" i="5"/>
  <c r="L143" i="5" s="1"/>
  <c r="O142" i="5"/>
  <c r="Q142" i="5" s="1"/>
  <c r="H142" i="5"/>
  <c r="D142" i="5"/>
  <c r="K141" i="5"/>
  <c r="N141" i="5" s="1"/>
  <c r="I141" i="5"/>
  <c r="J141" i="5" s="1"/>
  <c r="M141" i="5" s="1"/>
  <c r="K140" i="5"/>
  <c r="N140" i="5" s="1"/>
  <c r="I140" i="5"/>
  <c r="L140" i="5" s="1"/>
  <c r="Q139" i="5"/>
  <c r="K139" i="5"/>
  <c r="N139" i="5" s="1"/>
  <c r="I139" i="5"/>
  <c r="J139" i="5" s="1"/>
  <c r="M139" i="5" s="1"/>
  <c r="Q138" i="5"/>
  <c r="J138" i="5"/>
  <c r="M138" i="5" s="1"/>
  <c r="I138" i="5"/>
  <c r="K138" i="5" s="1"/>
  <c r="N138" i="5" s="1"/>
  <c r="Q137" i="5"/>
  <c r="K137" i="5"/>
  <c r="N137" i="5" s="1"/>
  <c r="I137" i="5"/>
  <c r="J137" i="5" s="1"/>
  <c r="M137" i="5" s="1"/>
  <c r="Q136" i="5"/>
  <c r="K136" i="5"/>
  <c r="N136" i="5" s="1"/>
  <c r="I136" i="5"/>
  <c r="L136" i="5" s="1"/>
  <c r="Q135" i="5"/>
  <c r="J135" i="5"/>
  <c r="M135" i="5" s="1"/>
  <c r="I135" i="5"/>
  <c r="L135" i="5" s="1"/>
  <c r="Q134" i="5"/>
  <c r="K134" i="5"/>
  <c r="N134" i="5" s="1"/>
  <c r="I134" i="5"/>
  <c r="J134" i="5" s="1"/>
  <c r="M134" i="5" s="1"/>
  <c r="Q133" i="5"/>
  <c r="J133" i="5"/>
  <c r="M133" i="5" s="1"/>
  <c r="I133" i="5"/>
  <c r="K133" i="5" s="1"/>
  <c r="N133" i="5" s="1"/>
  <c r="Q132" i="5"/>
  <c r="J132" i="5"/>
  <c r="M132" i="5" s="1"/>
  <c r="I132" i="5"/>
  <c r="L132" i="5" s="1"/>
  <c r="Q131" i="5"/>
  <c r="J131" i="5"/>
  <c r="M131" i="5" s="1"/>
  <c r="I131" i="5"/>
  <c r="L131" i="5" s="1"/>
  <c r="Q130" i="5"/>
  <c r="J130" i="5"/>
  <c r="M130" i="5" s="1"/>
  <c r="I130" i="5"/>
  <c r="K130" i="5" s="1"/>
  <c r="N130" i="5" s="1"/>
  <c r="Q129" i="5"/>
  <c r="K129" i="5"/>
  <c r="N129" i="5" s="1"/>
  <c r="I129" i="5"/>
  <c r="J129" i="5" s="1"/>
  <c r="M129" i="5" s="1"/>
  <c r="Q128" i="5"/>
  <c r="J128" i="5"/>
  <c r="M128" i="5" s="1"/>
  <c r="I128" i="5"/>
  <c r="L128" i="5" s="1"/>
  <c r="Q127" i="5"/>
  <c r="J127" i="5"/>
  <c r="I127" i="5"/>
  <c r="O126" i="5"/>
  <c r="Q126" i="5" s="1"/>
  <c r="H126" i="5"/>
  <c r="D126" i="5"/>
  <c r="Q125" i="5"/>
  <c r="K125" i="5"/>
  <c r="N125" i="5" s="1"/>
  <c r="I125" i="5"/>
  <c r="L125" i="5" s="1"/>
  <c r="Q124" i="5"/>
  <c r="J124" i="5"/>
  <c r="M124" i="5" s="1"/>
  <c r="I124" i="5"/>
  <c r="L124" i="5" s="1"/>
  <c r="Q123" i="5"/>
  <c r="J123" i="5"/>
  <c r="M123" i="5" s="1"/>
  <c r="I123" i="5"/>
  <c r="K123" i="5" s="1"/>
  <c r="N123" i="5" s="1"/>
  <c r="Q122" i="5"/>
  <c r="K122" i="5"/>
  <c r="N122" i="5" s="1"/>
  <c r="I122" i="5"/>
  <c r="J122" i="5" s="1"/>
  <c r="M122" i="5" s="1"/>
  <c r="Q121" i="5"/>
  <c r="J121" i="5"/>
  <c r="M121" i="5" s="1"/>
  <c r="I121" i="5"/>
  <c r="L121" i="5" s="1"/>
  <c r="Q120" i="5"/>
  <c r="J120" i="5"/>
  <c r="M120" i="5" s="1"/>
  <c r="I120" i="5"/>
  <c r="L120" i="5" s="1"/>
  <c r="Q119" i="5"/>
  <c r="J119" i="5"/>
  <c r="M119" i="5" s="1"/>
  <c r="I119" i="5"/>
  <c r="K119" i="5" s="1"/>
  <c r="N119" i="5" s="1"/>
  <c r="Q118" i="5"/>
  <c r="K118" i="5"/>
  <c r="N118" i="5" s="1"/>
  <c r="I118" i="5"/>
  <c r="J118" i="5" s="1"/>
  <c r="M118" i="5" s="1"/>
  <c r="Q117" i="5"/>
  <c r="J117" i="5"/>
  <c r="M117" i="5" s="1"/>
  <c r="I117" i="5"/>
  <c r="L117" i="5" s="1"/>
  <c r="Q116" i="5"/>
  <c r="K116" i="5"/>
  <c r="N116" i="5" s="1"/>
  <c r="I116" i="5"/>
  <c r="J116" i="5" s="1"/>
  <c r="M116" i="5" s="1"/>
  <c r="Q115" i="5"/>
  <c r="K115" i="5"/>
  <c r="N115" i="5" s="1"/>
  <c r="I115" i="5"/>
  <c r="J115" i="5" s="1"/>
  <c r="Q114" i="5"/>
  <c r="J114" i="5"/>
  <c r="M114" i="5" s="1"/>
  <c r="I114" i="5"/>
  <c r="K114" i="5" s="1"/>
  <c r="N114" i="5" s="1"/>
  <c r="O113" i="5"/>
  <c r="Q113" i="5" s="1"/>
  <c r="H113" i="5"/>
  <c r="D113" i="5"/>
  <c r="Q112" i="5"/>
  <c r="K112" i="5"/>
  <c r="N112" i="5" s="1"/>
  <c r="I112" i="5"/>
  <c r="J112" i="5" s="1"/>
  <c r="M112" i="5" s="1"/>
  <c r="Q111" i="5"/>
  <c r="J111" i="5"/>
  <c r="M111" i="5" s="1"/>
  <c r="I111" i="5"/>
  <c r="K111" i="5" s="1"/>
  <c r="N111" i="5" s="1"/>
  <c r="Q110" i="5"/>
  <c r="J110" i="5"/>
  <c r="M110" i="5" s="1"/>
  <c r="I110" i="5"/>
  <c r="L110" i="5" s="1"/>
  <c r="Q109" i="5"/>
  <c r="J109" i="5"/>
  <c r="M109" i="5" s="1"/>
  <c r="I109" i="5"/>
  <c r="L109" i="5" s="1"/>
  <c r="Q108" i="5"/>
  <c r="K108" i="5"/>
  <c r="N108" i="5" s="1"/>
  <c r="I108" i="5"/>
  <c r="J108" i="5" s="1"/>
  <c r="M108" i="5" s="1"/>
  <c r="Q107" i="5"/>
  <c r="J107" i="5"/>
  <c r="M107" i="5" s="1"/>
  <c r="I107" i="5"/>
  <c r="L107" i="5" s="1"/>
  <c r="Q106" i="5"/>
  <c r="J106" i="5"/>
  <c r="M106" i="5" s="1"/>
  <c r="I106" i="5"/>
  <c r="L106" i="5" s="1"/>
  <c r="Q105" i="5"/>
  <c r="J105" i="5"/>
  <c r="M105" i="5" s="1"/>
  <c r="I105" i="5"/>
  <c r="L105" i="5" s="1"/>
  <c r="Q104" i="5"/>
  <c r="K104" i="5"/>
  <c r="N104" i="5" s="1"/>
  <c r="I104" i="5"/>
  <c r="J104" i="5" s="1"/>
  <c r="M104" i="5" s="1"/>
  <c r="Q103" i="5"/>
  <c r="K103" i="5"/>
  <c r="N103" i="5" s="1"/>
  <c r="I103" i="5"/>
  <c r="J103" i="5" s="1"/>
  <c r="M103" i="5" s="1"/>
  <c r="Q102" i="5"/>
  <c r="K102" i="5"/>
  <c r="N102" i="5" s="1"/>
  <c r="I102" i="5"/>
  <c r="L102" i="5" s="1"/>
  <c r="Q101" i="5"/>
  <c r="K101" i="5"/>
  <c r="N101" i="5" s="1"/>
  <c r="I101" i="5"/>
  <c r="J101" i="5" s="1"/>
  <c r="M101" i="5" s="1"/>
  <c r="Q100" i="5"/>
  <c r="J100" i="5"/>
  <c r="M100" i="5" s="1"/>
  <c r="I100" i="5"/>
  <c r="K100" i="5" s="1"/>
  <c r="N100" i="5" s="1"/>
  <c r="Q99" i="5"/>
  <c r="J99" i="5"/>
  <c r="M99" i="5" s="1"/>
  <c r="I99" i="5"/>
  <c r="K99" i="5" s="1"/>
  <c r="Q98" i="5"/>
  <c r="K98" i="5"/>
  <c r="N98" i="5" s="1"/>
  <c r="I98" i="5"/>
  <c r="L98" i="5" s="1"/>
  <c r="Q97" i="5"/>
  <c r="K97" i="5"/>
  <c r="N97" i="5" s="1"/>
  <c r="I97" i="5"/>
  <c r="J97" i="5" s="1"/>
  <c r="O96" i="5"/>
  <c r="Q96" i="5" s="1"/>
  <c r="H96" i="5"/>
  <c r="D96" i="5"/>
  <c r="Q95" i="5"/>
  <c r="J95" i="5"/>
  <c r="M95" i="5" s="1"/>
  <c r="I95" i="5"/>
  <c r="L95" i="5" s="1"/>
  <c r="Q94" i="5"/>
  <c r="K94" i="5"/>
  <c r="N94" i="5" s="1"/>
  <c r="I94" i="5"/>
  <c r="J94" i="5" s="1"/>
  <c r="M94" i="5" s="1"/>
  <c r="Q93" i="5"/>
  <c r="J93" i="5"/>
  <c r="M93" i="5" s="1"/>
  <c r="I93" i="5"/>
  <c r="K93" i="5" s="1"/>
  <c r="N93" i="5" s="1"/>
  <c r="Q92" i="5"/>
  <c r="K92" i="5"/>
  <c r="N92" i="5" s="1"/>
  <c r="I92" i="5"/>
  <c r="J92" i="5" s="1"/>
  <c r="M92" i="5" s="1"/>
  <c r="Q91" i="5"/>
  <c r="K91" i="5"/>
  <c r="N91" i="5" s="1"/>
  <c r="I91" i="5"/>
  <c r="L91" i="5" s="1"/>
  <c r="Q90" i="5"/>
  <c r="J90" i="5"/>
  <c r="M90" i="5" s="1"/>
  <c r="I90" i="5"/>
  <c r="L90" i="5" s="1"/>
  <c r="Q89" i="5"/>
  <c r="J89" i="5"/>
  <c r="M89" i="5" s="1"/>
  <c r="I89" i="5"/>
  <c r="K89" i="5" s="1"/>
  <c r="N89" i="5" s="1"/>
  <c r="Q88" i="5"/>
  <c r="K88" i="5"/>
  <c r="N88" i="5" s="1"/>
  <c r="I88" i="5"/>
  <c r="J88" i="5" s="1"/>
  <c r="M88" i="5" s="1"/>
  <c r="Q87" i="5"/>
  <c r="J87" i="5"/>
  <c r="M87" i="5" s="1"/>
  <c r="I87" i="5"/>
  <c r="L87" i="5" s="1"/>
  <c r="Q86" i="5"/>
  <c r="J86" i="5"/>
  <c r="M86" i="5" s="1"/>
  <c r="I86" i="5"/>
  <c r="Q85" i="5"/>
  <c r="K85" i="5"/>
  <c r="N85" i="5" s="1"/>
  <c r="I85" i="5"/>
  <c r="J85" i="5" s="1"/>
  <c r="Q84" i="5"/>
  <c r="K84" i="5"/>
  <c r="N84" i="5" s="1"/>
  <c r="I84" i="5"/>
  <c r="J84" i="5" s="1"/>
  <c r="M84" i="5" s="1"/>
  <c r="O83" i="5"/>
  <c r="Q83" i="5" s="1"/>
  <c r="H83" i="5"/>
  <c r="D83" i="5"/>
  <c r="Q82" i="5"/>
  <c r="J82" i="5"/>
  <c r="M82" i="5" s="1"/>
  <c r="I82" i="5"/>
  <c r="K82" i="5" s="1"/>
  <c r="N82" i="5" s="1"/>
  <c r="Q81" i="5"/>
  <c r="J81" i="5"/>
  <c r="M81" i="5" s="1"/>
  <c r="I81" i="5"/>
  <c r="L81" i="5" s="1"/>
  <c r="Q80" i="5"/>
  <c r="J80" i="5"/>
  <c r="M80" i="5" s="1"/>
  <c r="I80" i="5"/>
  <c r="L80" i="5" s="1"/>
  <c r="K79" i="5"/>
  <c r="N79" i="5" s="1"/>
  <c r="I79" i="5"/>
  <c r="J79" i="5" s="1"/>
  <c r="M79" i="5" s="1"/>
  <c r="Q78" i="5"/>
  <c r="J78" i="5"/>
  <c r="M78" i="5" s="1"/>
  <c r="I78" i="5"/>
  <c r="L78" i="5" s="1"/>
  <c r="Q77" i="5"/>
  <c r="K77" i="5"/>
  <c r="N77" i="5" s="1"/>
  <c r="I77" i="5"/>
  <c r="L77" i="5" s="1"/>
  <c r="Q76" i="5"/>
  <c r="K76" i="5"/>
  <c r="N76" i="5" s="1"/>
  <c r="I76" i="5"/>
  <c r="J76" i="5" s="1"/>
  <c r="M76" i="5" s="1"/>
  <c r="Q75" i="5"/>
  <c r="J75" i="5"/>
  <c r="M75" i="5" s="1"/>
  <c r="I75" i="5"/>
  <c r="K75" i="5" s="1"/>
  <c r="N75" i="5" s="1"/>
  <c r="Q74" i="5"/>
  <c r="J74" i="5"/>
  <c r="M74" i="5" s="1"/>
  <c r="I74" i="5"/>
  <c r="L74" i="5" s="1"/>
  <c r="J73" i="5"/>
  <c r="M73" i="5" s="1"/>
  <c r="I73" i="5"/>
  <c r="L73" i="5" s="1"/>
  <c r="K72" i="5"/>
  <c r="I72" i="5"/>
  <c r="J72" i="5" s="1"/>
  <c r="M72" i="5" s="1"/>
  <c r="Q71" i="5"/>
  <c r="J71" i="5"/>
  <c r="I71" i="5"/>
  <c r="K71" i="5" s="1"/>
  <c r="N71" i="5" s="1"/>
  <c r="O70" i="5"/>
  <c r="Q70" i="5" s="1"/>
  <c r="H70" i="5"/>
  <c r="D70" i="5"/>
  <c r="K69" i="5"/>
  <c r="N69" i="5" s="1"/>
  <c r="I69" i="5"/>
  <c r="L69" i="5" s="1"/>
  <c r="Q68" i="5"/>
  <c r="J68" i="5"/>
  <c r="M68" i="5" s="1"/>
  <c r="I68" i="5"/>
  <c r="L68" i="5" s="1"/>
  <c r="J67" i="5"/>
  <c r="M67" i="5" s="1"/>
  <c r="I67" i="5"/>
  <c r="K67" i="5" s="1"/>
  <c r="N67" i="5" s="1"/>
  <c r="K66" i="5"/>
  <c r="N66" i="5" s="1"/>
  <c r="I66" i="5"/>
  <c r="J66" i="5" s="1"/>
  <c r="M66" i="5" s="1"/>
  <c r="K65" i="5"/>
  <c r="N65" i="5" s="1"/>
  <c r="I65" i="5"/>
  <c r="J65" i="5" s="1"/>
  <c r="M65" i="5" s="1"/>
  <c r="K64" i="5"/>
  <c r="N64" i="5" s="1"/>
  <c r="I64" i="5"/>
  <c r="J64" i="5" s="1"/>
  <c r="M64" i="5" s="1"/>
  <c r="K63" i="5"/>
  <c r="N63" i="5" s="1"/>
  <c r="I63" i="5"/>
  <c r="J63" i="5" s="1"/>
  <c r="M63" i="5" s="1"/>
  <c r="J62" i="5"/>
  <c r="M62" i="5" s="1"/>
  <c r="I62" i="5"/>
  <c r="L62" i="5" s="1"/>
  <c r="K61" i="5"/>
  <c r="N61" i="5" s="1"/>
  <c r="I61" i="5"/>
  <c r="L61" i="5" s="1"/>
  <c r="Q60" i="5"/>
  <c r="J60" i="5"/>
  <c r="M60" i="5" s="1"/>
  <c r="I60" i="5"/>
  <c r="L60" i="5" s="1"/>
  <c r="K59" i="5"/>
  <c r="N59" i="5" s="1"/>
  <c r="I59" i="5"/>
  <c r="J59" i="5" s="1"/>
  <c r="M59" i="5" s="1"/>
  <c r="J58" i="5"/>
  <c r="I58" i="5"/>
  <c r="K58" i="5" s="1"/>
  <c r="N58" i="5" s="1"/>
  <c r="O57" i="5"/>
  <c r="Q57" i="5" s="1"/>
  <c r="H57" i="5"/>
  <c r="D57" i="5"/>
  <c r="K56" i="5"/>
  <c r="N56" i="5" s="1"/>
  <c r="I56" i="5"/>
  <c r="L56" i="5" s="1"/>
  <c r="Q55" i="5"/>
  <c r="J55" i="5"/>
  <c r="M55" i="5" s="1"/>
  <c r="I55" i="5"/>
  <c r="L55" i="5" s="1"/>
  <c r="K54" i="5"/>
  <c r="N54" i="5" s="1"/>
  <c r="I54" i="5"/>
  <c r="J54" i="5" s="1"/>
  <c r="M54" i="5" s="1"/>
  <c r="Q53" i="5"/>
  <c r="J53" i="5"/>
  <c r="M53" i="5" s="1"/>
  <c r="I53" i="5"/>
  <c r="L53" i="5" s="1"/>
  <c r="J52" i="5"/>
  <c r="M52" i="5" s="1"/>
  <c r="I52" i="5"/>
  <c r="K52" i="5" s="1"/>
  <c r="N52" i="5" s="1"/>
  <c r="Q51" i="5"/>
  <c r="J51" i="5"/>
  <c r="M51" i="5" s="1"/>
  <c r="I51" i="5"/>
  <c r="L51" i="5" s="1"/>
  <c r="Q50" i="5"/>
  <c r="J50" i="5"/>
  <c r="M50" i="5" s="1"/>
  <c r="I50" i="5"/>
  <c r="L50" i="5" s="1"/>
  <c r="Q49" i="5"/>
  <c r="J49" i="5"/>
  <c r="M49" i="5" s="1"/>
  <c r="I49" i="5"/>
  <c r="L49" i="5" s="1"/>
  <c r="L48" i="5"/>
  <c r="K48" i="5"/>
  <c r="N48" i="5" s="1"/>
  <c r="I48" i="5"/>
  <c r="J48" i="5" s="1"/>
  <c r="M48" i="5" s="1"/>
  <c r="Q47" i="5"/>
  <c r="K47" i="5"/>
  <c r="N47" i="5" s="1"/>
  <c r="I47" i="5"/>
  <c r="L47" i="5" s="1"/>
  <c r="Q46" i="5"/>
  <c r="J46" i="5"/>
  <c r="M46" i="5" s="1"/>
  <c r="I46" i="5"/>
  <c r="L46" i="5" s="1"/>
  <c r="K45" i="5"/>
  <c r="N45" i="5" s="1"/>
  <c r="I45" i="5"/>
  <c r="J45" i="5" s="1"/>
  <c r="M45" i="5" s="1"/>
  <c r="K44" i="5"/>
  <c r="N44" i="5" s="1"/>
  <c r="I44" i="5"/>
  <c r="J44" i="5" s="1"/>
  <c r="K43" i="5"/>
  <c r="N43" i="5" s="1"/>
  <c r="I43" i="5"/>
  <c r="J43" i="5" s="1"/>
  <c r="M43" i="5" s="1"/>
  <c r="J42" i="5"/>
  <c r="M42" i="5" s="1"/>
  <c r="I42" i="5"/>
  <c r="O41" i="5"/>
  <c r="Q41" i="5" s="1"/>
  <c r="H41" i="5"/>
  <c r="D41" i="5"/>
  <c r="J40" i="5"/>
  <c r="M40" i="5" s="1"/>
  <c r="I40" i="5"/>
  <c r="K40" i="5" s="1"/>
  <c r="N40" i="5" s="1"/>
  <c r="Q39" i="5"/>
  <c r="K39" i="5"/>
  <c r="N39" i="5" s="1"/>
  <c r="I39" i="5"/>
  <c r="J39" i="5" s="1"/>
  <c r="M39" i="5" s="1"/>
  <c r="Q38" i="5"/>
  <c r="J38" i="5"/>
  <c r="M38" i="5" s="1"/>
  <c r="I38" i="5"/>
  <c r="K38" i="5" s="1"/>
  <c r="N38" i="5" s="1"/>
  <c r="Q37" i="5"/>
  <c r="K37" i="5"/>
  <c r="N37" i="5" s="1"/>
  <c r="I37" i="5"/>
  <c r="Q36" i="5"/>
  <c r="K36" i="5"/>
  <c r="N36" i="5" s="1"/>
  <c r="I36" i="5"/>
  <c r="J36" i="5" s="1"/>
  <c r="M36" i="5" s="1"/>
  <c r="Q35" i="5"/>
  <c r="J35" i="5"/>
  <c r="M35" i="5" s="1"/>
  <c r="I35" i="5"/>
  <c r="K35" i="5" s="1"/>
  <c r="N35" i="5" s="1"/>
  <c r="K34" i="5"/>
  <c r="N34" i="5" s="1"/>
  <c r="I34" i="5"/>
  <c r="Q33" i="5"/>
  <c r="K33" i="5"/>
  <c r="N33" i="5" s="1"/>
  <c r="I33" i="5"/>
  <c r="J33" i="5" s="1"/>
  <c r="M33" i="5" s="1"/>
  <c r="K32" i="5"/>
  <c r="N32" i="5" s="1"/>
  <c r="I32" i="5"/>
  <c r="J32" i="5" s="1"/>
  <c r="M32" i="5" s="1"/>
  <c r="J31" i="5"/>
  <c r="M31" i="5" s="1"/>
  <c r="I31" i="5"/>
  <c r="K31" i="5" s="1"/>
  <c r="N31" i="5" s="1"/>
  <c r="Q30" i="5"/>
  <c r="K30" i="5"/>
  <c r="N30" i="5" s="1"/>
  <c r="I30" i="5"/>
  <c r="J30" i="5" s="1"/>
  <c r="M30" i="5" s="1"/>
  <c r="K29" i="5"/>
  <c r="N29" i="5" s="1"/>
  <c r="I29" i="5"/>
  <c r="K28" i="5"/>
  <c r="N28" i="5" s="1"/>
  <c r="I28" i="5"/>
  <c r="J28" i="5" s="1"/>
  <c r="M28" i="5" s="1"/>
  <c r="J27" i="5"/>
  <c r="M27" i="5" s="1"/>
  <c r="I27" i="5"/>
  <c r="K26" i="5"/>
  <c r="N26" i="5" s="1"/>
  <c r="I26" i="5"/>
  <c r="J26" i="5" s="1"/>
  <c r="M26" i="5" s="1"/>
  <c r="Q25" i="5"/>
  <c r="K25" i="5"/>
  <c r="N25" i="5" s="1"/>
  <c r="J25" i="5"/>
  <c r="M25" i="5" s="1"/>
  <c r="I25" i="5"/>
  <c r="L25" i="5" s="1"/>
  <c r="Q24" i="5"/>
  <c r="J24" i="5"/>
  <c r="M24" i="5" s="1"/>
  <c r="I24" i="5"/>
  <c r="Q23" i="5"/>
  <c r="J23" i="5"/>
  <c r="M23" i="5" s="1"/>
  <c r="I23" i="5"/>
  <c r="K23" i="5" s="1"/>
  <c r="N23" i="5" s="1"/>
  <c r="Q22" i="5"/>
  <c r="J22" i="5"/>
  <c r="M22" i="5" s="1"/>
  <c r="I22" i="5"/>
  <c r="L22" i="5" s="1"/>
  <c r="J21" i="5"/>
  <c r="M21" i="5" s="1"/>
  <c r="I21" i="5"/>
  <c r="J20" i="5"/>
  <c r="M20" i="5" s="1"/>
  <c r="I20" i="5"/>
  <c r="L20" i="5" s="1"/>
  <c r="J19" i="5"/>
  <c r="M19" i="5" s="1"/>
  <c r="I19" i="5"/>
  <c r="K18" i="5"/>
  <c r="N18" i="5" s="1"/>
  <c r="I18" i="5"/>
  <c r="J18" i="5" s="1"/>
  <c r="M18" i="5" s="1"/>
  <c r="K17" i="5"/>
  <c r="N17" i="5" s="1"/>
  <c r="I17" i="5"/>
  <c r="J160" i="8" l="1"/>
  <c r="J142" i="8"/>
  <c r="J91" i="8"/>
  <c r="J76" i="8"/>
  <c r="K63" i="8"/>
  <c r="L127" i="8"/>
  <c r="N25" i="9"/>
  <c r="N26" i="9" s="1"/>
  <c r="M23" i="9"/>
  <c r="M24" i="9" s="1"/>
  <c r="M25" i="9" s="1"/>
  <c r="M26" i="9" s="1"/>
  <c r="J24" i="9"/>
  <c r="J25" i="9" s="1"/>
  <c r="J26" i="9" s="1"/>
  <c r="L137" i="8"/>
  <c r="L150" i="8"/>
  <c r="N91" i="8"/>
  <c r="J26" i="8"/>
  <c r="M51" i="8"/>
  <c r="M41" i="8"/>
  <c r="K109" i="8"/>
  <c r="L51" i="8"/>
  <c r="L142" i="8"/>
  <c r="I177" i="8"/>
  <c r="L41" i="8"/>
  <c r="N142" i="8"/>
  <c r="K91" i="8"/>
  <c r="J81" i="8"/>
  <c r="L31" i="8"/>
  <c r="M151" i="8"/>
  <c r="M155" i="8" s="1"/>
  <c r="J155" i="8"/>
  <c r="M161" i="8"/>
  <c r="M165" i="8" s="1"/>
  <c r="J165" i="8"/>
  <c r="L25" i="9"/>
  <c r="L26" i="9" s="1"/>
  <c r="K283" i="7"/>
  <c r="K226" i="7"/>
  <c r="N195" i="7"/>
  <c r="N253" i="7"/>
  <c r="I284" i="7"/>
  <c r="J102" i="7"/>
  <c r="K52" i="7"/>
  <c r="L27" i="7"/>
  <c r="J253" i="7"/>
  <c r="K116" i="7"/>
  <c r="H148" i="7"/>
  <c r="K253" i="7"/>
  <c r="J190" i="7"/>
  <c r="H139" i="7"/>
  <c r="H149" i="7" s="1"/>
  <c r="K190" i="7"/>
  <c r="J178" i="7"/>
  <c r="L270" i="7"/>
  <c r="L283" i="7"/>
  <c r="L226" i="7"/>
  <c r="N190" i="7"/>
  <c r="L169" i="7"/>
  <c r="K84" i="7"/>
  <c r="L52" i="7"/>
  <c r="N116" i="7"/>
  <c r="L148" i="7"/>
  <c r="N106" i="6"/>
  <c r="L139" i="6"/>
  <c r="L84" i="6"/>
  <c r="Q149" i="6"/>
  <c r="Q150" i="6" s="1"/>
  <c r="L27" i="6"/>
  <c r="M116" i="6"/>
  <c r="L148" i="6"/>
  <c r="L177" i="8"/>
  <c r="N133" i="8"/>
  <c r="K133" i="8"/>
  <c r="K127" i="8"/>
  <c r="J127" i="8"/>
  <c r="N32" i="8"/>
  <c r="N36" i="8" s="1"/>
  <c r="K36" i="8"/>
  <c r="J51" i="8"/>
  <c r="M104" i="8"/>
  <c r="J109" i="8"/>
  <c r="M106" i="8"/>
  <c r="M109" i="8" s="1"/>
  <c r="K96" i="8"/>
  <c r="N93" i="8"/>
  <c r="N96" i="8" s="1"/>
  <c r="N72" i="8"/>
  <c r="N76" i="8" s="1"/>
  <c r="N177" i="8" s="1"/>
  <c r="K76" i="8"/>
  <c r="J104" i="8"/>
  <c r="J63" i="8"/>
  <c r="M56" i="8"/>
  <c r="M63" i="8" s="1"/>
  <c r="M177" i="8" s="1"/>
  <c r="K46" i="8"/>
  <c r="K147" i="8"/>
  <c r="N143" i="8"/>
  <c r="N147" i="8" s="1"/>
  <c r="M92" i="8"/>
  <c r="M96" i="8" s="1"/>
  <c r="J96" i="8"/>
  <c r="J86" i="8"/>
  <c r="M82" i="8"/>
  <c r="M86" i="8" s="1"/>
  <c r="M127" i="8"/>
  <c r="J41" i="8"/>
  <c r="M258" i="7"/>
  <c r="M263" i="7" s="1"/>
  <c r="J263" i="7"/>
  <c r="K195" i="7"/>
  <c r="K181" i="7"/>
  <c r="N179" i="7"/>
  <c r="N181" i="7" s="1"/>
  <c r="M190" i="7"/>
  <c r="N52" i="7"/>
  <c r="N84" i="7"/>
  <c r="J40" i="7"/>
  <c r="M283" i="7"/>
  <c r="J232" i="7"/>
  <c r="M227" i="7"/>
  <c r="M232" i="7" s="1"/>
  <c r="M157" i="7"/>
  <c r="M169" i="7" s="1"/>
  <c r="J169" i="7"/>
  <c r="J284" i="7" s="1"/>
  <c r="Q284" i="7"/>
  <c r="L102" i="7"/>
  <c r="M71" i="7"/>
  <c r="J283" i="7"/>
  <c r="K178" i="7"/>
  <c r="J116" i="7"/>
  <c r="M107" i="7"/>
  <c r="M116" i="7" s="1"/>
  <c r="N169" i="7"/>
  <c r="N284" i="7" s="1"/>
  <c r="L71" i="7"/>
  <c r="L149" i="7" s="1"/>
  <c r="J52" i="7"/>
  <c r="M50" i="7"/>
  <c r="M52" i="7" s="1"/>
  <c r="N27" i="7"/>
  <c r="K27" i="7"/>
  <c r="L206" i="7"/>
  <c r="L253" i="7"/>
  <c r="M178" i="7"/>
  <c r="M284" i="7" s="1"/>
  <c r="K169" i="7"/>
  <c r="K284" i="7" s="1"/>
  <c r="L116" i="7"/>
  <c r="N85" i="7"/>
  <c r="N102" i="7" s="1"/>
  <c r="K102" i="7"/>
  <c r="K71" i="7"/>
  <c r="N53" i="7"/>
  <c r="N71" i="7" s="1"/>
  <c r="M40" i="7"/>
  <c r="M149" i="7" s="1"/>
  <c r="K75" i="7"/>
  <c r="N72" i="7"/>
  <c r="N75" i="7" s="1"/>
  <c r="I149" i="7"/>
  <c r="J71" i="7"/>
  <c r="J149" i="7" s="1"/>
  <c r="N52" i="6"/>
  <c r="M71" i="6"/>
  <c r="J27" i="6"/>
  <c r="L40" i="6"/>
  <c r="J40" i="6"/>
  <c r="L52" i="6"/>
  <c r="N120" i="6"/>
  <c r="K52" i="6"/>
  <c r="K95" i="5"/>
  <c r="N95" i="5" s="1"/>
  <c r="L233" i="5"/>
  <c r="K290" i="5"/>
  <c r="N290" i="5" s="1"/>
  <c r="L300" i="5"/>
  <c r="L309" i="5"/>
  <c r="K316" i="5"/>
  <c r="N316" i="5" s="1"/>
  <c r="K345" i="5"/>
  <c r="N345" i="5" s="1"/>
  <c r="K361" i="5"/>
  <c r="N361" i="5" s="1"/>
  <c r="L368" i="5"/>
  <c r="L390" i="5"/>
  <c r="J445" i="5"/>
  <c r="M445" i="5" s="1"/>
  <c r="J447" i="5"/>
  <c r="M447" i="5" s="1"/>
  <c r="L460" i="5"/>
  <c r="K467" i="5"/>
  <c r="N467" i="5" s="1"/>
  <c r="L557" i="5"/>
  <c r="K80" i="5"/>
  <c r="N80" i="5" s="1"/>
  <c r="K81" i="5"/>
  <c r="N81" i="5" s="1"/>
  <c r="K158" i="5"/>
  <c r="N158" i="5" s="1"/>
  <c r="L159" i="5"/>
  <c r="L231" i="5"/>
  <c r="L282" i="5"/>
  <c r="K398" i="5"/>
  <c r="N398" i="5" s="1"/>
  <c r="K428" i="5"/>
  <c r="N428" i="5" s="1"/>
  <c r="L430" i="5"/>
  <c r="K78" i="5"/>
  <c r="N78" i="5" s="1"/>
  <c r="L79" i="5"/>
  <c r="K22" i="5"/>
  <c r="N22" i="5" s="1"/>
  <c r="K74" i="5"/>
  <c r="N74" i="5" s="1"/>
  <c r="J161" i="5"/>
  <c r="L176" i="5"/>
  <c r="L218" i="5"/>
  <c r="L39" i="5"/>
  <c r="L40" i="5"/>
  <c r="L63" i="5"/>
  <c r="L122" i="5"/>
  <c r="L123" i="5"/>
  <c r="K165" i="5"/>
  <c r="N165" i="5" s="1"/>
  <c r="L166" i="5"/>
  <c r="L182" i="5"/>
  <c r="L184" i="5"/>
  <c r="K203" i="5"/>
  <c r="N203" i="5" s="1"/>
  <c r="L224" i="5"/>
  <c r="K230" i="5"/>
  <c r="N230" i="5" s="1"/>
  <c r="L263" i="5"/>
  <c r="L287" i="5"/>
  <c r="L293" i="5"/>
  <c r="L343" i="5"/>
  <c r="L354" i="5"/>
  <c r="L358" i="5"/>
  <c r="K375" i="5"/>
  <c r="N375" i="5" s="1"/>
  <c r="K473" i="5"/>
  <c r="N473" i="5" s="1"/>
  <c r="L541" i="5"/>
  <c r="L542" i="5"/>
  <c r="L543" i="5"/>
  <c r="K267" i="5"/>
  <c r="N267" i="5" s="1"/>
  <c r="K270" i="5"/>
  <c r="N270" i="5" s="1"/>
  <c r="L280" i="5"/>
  <c r="L284" i="5"/>
  <c r="K365" i="5"/>
  <c r="N365" i="5" s="1"/>
  <c r="K389" i="5"/>
  <c r="N389" i="5" s="1"/>
  <c r="L406" i="5"/>
  <c r="J125" i="5"/>
  <c r="M125" i="5" s="1"/>
  <c r="J317" i="5"/>
  <c r="M317" i="5" s="1"/>
  <c r="L92" i="5"/>
  <c r="L93" i="5"/>
  <c r="L186" i="5"/>
  <c r="K219" i="5"/>
  <c r="N219" i="5" s="1"/>
  <c r="L511" i="5"/>
  <c r="K513" i="5"/>
  <c r="N513" i="5" s="1"/>
  <c r="L515" i="5"/>
  <c r="K517" i="5"/>
  <c r="N517" i="5" s="1"/>
  <c r="K522" i="5"/>
  <c r="N522" i="5" s="1"/>
  <c r="J61" i="5"/>
  <c r="M61" i="5" s="1"/>
  <c r="J102" i="5"/>
  <c r="M102" i="5" s="1"/>
  <c r="L178" i="5"/>
  <c r="J254" i="5"/>
  <c r="M254" i="5" s="1"/>
  <c r="J259" i="5"/>
  <c r="M259" i="5" s="1"/>
  <c r="J261" i="5"/>
  <c r="M261" i="5" s="1"/>
  <c r="K275" i="5"/>
  <c r="N275" i="5" s="1"/>
  <c r="L298" i="5"/>
  <c r="L304" i="5"/>
  <c r="L370" i="5"/>
  <c r="J421" i="5"/>
  <c r="M421" i="5" s="1"/>
  <c r="J498" i="5"/>
  <c r="M498" i="5" s="1"/>
  <c r="J536" i="5"/>
  <c r="N558" i="5"/>
  <c r="L545" i="5"/>
  <c r="L546" i="5"/>
  <c r="L28" i="5"/>
  <c r="L35" i="5"/>
  <c r="K60" i="5"/>
  <c r="N60" i="5" s="1"/>
  <c r="L65" i="5"/>
  <c r="L99" i="5"/>
  <c r="L100" i="5"/>
  <c r="K107" i="5"/>
  <c r="N107" i="5" s="1"/>
  <c r="K110" i="5"/>
  <c r="N110" i="5" s="1"/>
  <c r="I142" i="5"/>
  <c r="L129" i="5"/>
  <c r="L130" i="5"/>
  <c r="K132" i="5"/>
  <c r="N132" i="5" s="1"/>
  <c r="K153" i="5"/>
  <c r="N153" i="5" s="1"/>
  <c r="K154" i="5"/>
  <c r="N154" i="5" s="1"/>
  <c r="L189" i="5"/>
  <c r="L207" i="5"/>
  <c r="L209" i="5"/>
  <c r="K214" i="5"/>
  <c r="N214" i="5" s="1"/>
  <c r="K223" i="5"/>
  <c r="N223" i="5" s="1"/>
  <c r="L235" i="5"/>
  <c r="K237" i="5"/>
  <c r="N237" i="5" s="1"/>
  <c r="L239" i="5"/>
  <c r="K241" i="5"/>
  <c r="N241" i="5" s="1"/>
  <c r="K248" i="5"/>
  <c r="N248" i="5" s="1"/>
  <c r="K253" i="5"/>
  <c r="N253" i="5" s="1"/>
  <c r="K279" i="5"/>
  <c r="N279" i="5" s="1"/>
  <c r="K326" i="5"/>
  <c r="N326" i="5" s="1"/>
  <c r="K330" i="5"/>
  <c r="N330" i="5" s="1"/>
  <c r="I353" i="5"/>
  <c r="L347" i="5"/>
  <c r="K349" i="5"/>
  <c r="N349" i="5" s="1"/>
  <c r="L351" i="5"/>
  <c r="L376" i="5"/>
  <c r="L378" i="5"/>
  <c r="K384" i="5"/>
  <c r="N384" i="5" s="1"/>
  <c r="L386" i="5"/>
  <c r="K394" i="5"/>
  <c r="N394" i="5" s="1"/>
  <c r="L396" i="5"/>
  <c r="L408" i="5"/>
  <c r="K410" i="5"/>
  <c r="N410" i="5" s="1"/>
  <c r="K413" i="5"/>
  <c r="N413" i="5" s="1"/>
  <c r="K454" i="5"/>
  <c r="N454" i="5" s="1"/>
  <c r="L479" i="5"/>
  <c r="K484" i="5"/>
  <c r="N484" i="5" s="1"/>
  <c r="K20" i="5"/>
  <c r="N20" i="5" s="1"/>
  <c r="K51" i="5"/>
  <c r="N51" i="5" s="1"/>
  <c r="K53" i="5"/>
  <c r="N53" i="5" s="1"/>
  <c r="L36" i="5"/>
  <c r="L43" i="5"/>
  <c r="L52" i="5"/>
  <c r="L59" i="5"/>
  <c r="L88" i="5"/>
  <c r="L89" i="5"/>
  <c r="L108" i="5"/>
  <c r="L118" i="5"/>
  <c r="L119" i="5"/>
  <c r="L137" i="5"/>
  <c r="L138" i="5"/>
  <c r="L146" i="5"/>
  <c r="L147" i="5"/>
  <c r="K149" i="5"/>
  <c r="N149" i="5" s="1"/>
  <c r="L169" i="5"/>
  <c r="L170" i="5"/>
  <c r="K172" i="5"/>
  <c r="N172" i="5" s="1"/>
  <c r="L173" i="5"/>
  <c r="L194" i="5"/>
  <c r="K210" i="5"/>
  <c r="N210" i="5" s="1"/>
  <c r="L211" i="5"/>
  <c r="L246" i="5"/>
  <c r="L250" i="5"/>
  <c r="L257" i="5"/>
  <c r="L265" i="5"/>
  <c r="J306" i="5"/>
  <c r="M306" i="5" s="1"/>
  <c r="K335" i="5"/>
  <c r="N335" i="5" s="1"/>
  <c r="J366" i="5"/>
  <c r="M366" i="5" s="1"/>
  <c r="K373" i="5"/>
  <c r="N373" i="5" s="1"/>
  <c r="K388" i="5"/>
  <c r="N388" i="5" s="1"/>
  <c r="K403" i="5"/>
  <c r="N403" i="5" s="1"/>
  <c r="L419" i="5"/>
  <c r="K444" i="5"/>
  <c r="N444" i="5" s="1"/>
  <c r="J491" i="5"/>
  <c r="M491" i="5" s="1"/>
  <c r="J502" i="5"/>
  <c r="M502" i="5" s="1"/>
  <c r="K510" i="5"/>
  <c r="N510" i="5" s="1"/>
  <c r="L537" i="5"/>
  <c r="L538" i="5"/>
  <c r="L539" i="5"/>
  <c r="L549" i="5"/>
  <c r="L550" i="5"/>
  <c r="L551" i="5"/>
  <c r="J71" i="6"/>
  <c r="M52" i="6"/>
  <c r="J116" i="6"/>
  <c r="K71" i="6"/>
  <c r="N53" i="6"/>
  <c r="N71" i="6" s="1"/>
  <c r="N84" i="6"/>
  <c r="K120" i="6"/>
  <c r="M40" i="6"/>
  <c r="H139" i="6"/>
  <c r="H149" i="6" s="1"/>
  <c r="H150" i="6" s="1"/>
  <c r="K27" i="6"/>
  <c r="N17" i="6"/>
  <c r="N27" i="6" s="1"/>
  <c r="L71" i="6"/>
  <c r="K102" i="6"/>
  <c r="N85" i="6"/>
  <c r="N102" i="6" s="1"/>
  <c r="K40" i="6"/>
  <c r="N28" i="6"/>
  <c r="N40" i="6" s="1"/>
  <c r="K75" i="6"/>
  <c r="N72" i="6"/>
  <c r="N75" i="6" s="1"/>
  <c r="N76" i="6"/>
  <c r="N79" i="6" s="1"/>
  <c r="K79" i="6"/>
  <c r="L102" i="6"/>
  <c r="K84" i="6"/>
  <c r="J52" i="6"/>
  <c r="I149" i="6"/>
  <c r="I150" i="6" s="1"/>
  <c r="L18" i="5"/>
  <c r="L23" i="5"/>
  <c r="L32" i="5"/>
  <c r="L33" i="5"/>
  <c r="L38" i="5"/>
  <c r="L45" i="5"/>
  <c r="K50" i="5"/>
  <c r="N50" i="5" s="1"/>
  <c r="L54" i="5"/>
  <c r="I70" i="5"/>
  <c r="L67" i="5"/>
  <c r="I83" i="5"/>
  <c r="L72" i="5"/>
  <c r="L84" i="5"/>
  <c r="L85" i="5"/>
  <c r="K87" i="5"/>
  <c r="N87" i="5" s="1"/>
  <c r="L103" i="5"/>
  <c r="L104" i="5"/>
  <c r="K106" i="5"/>
  <c r="N106" i="5" s="1"/>
  <c r="L111" i="5"/>
  <c r="L112" i="5"/>
  <c r="L114" i="5"/>
  <c r="L115" i="5"/>
  <c r="K117" i="5"/>
  <c r="N117" i="5" s="1"/>
  <c r="L133" i="5"/>
  <c r="L134" i="5"/>
  <c r="I161" i="5"/>
  <c r="L150" i="5"/>
  <c r="L151" i="5"/>
  <c r="K157" i="5"/>
  <c r="N157" i="5" s="1"/>
  <c r="K164" i="5"/>
  <c r="N164" i="5" s="1"/>
  <c r="L180" i="5"/>
  <c r="L191" i="5"/>
  <c r="L192" i="5"/>
  <c r="J196" i="5"/>
  <c r="M196" i="5" s="1"/>
  <c r="J205" i="5"/>
  <c r="M205" i="5" s="1"/>
  <c r="L216" i="5"/>
  <c r="K220" i="5"/>
  <c r="N220" i="5" s="1"/>
  <c r="L220" i="5"/>
  <c r="K222" i="5"/>
  <c r="N222" i="5" s="1"/>
  <c r="L234" i="5"/>
  <c r="K234" i="5"/>
  <c r="N234" i="5" s="1"/>
  <c r="L252" i="5"/>
  <c r="L315" i="5"/>
  <c r="K315" i="5"/>
  <c r="N315" i="5" s="1"/>
  <c r="L319" i="5"/>
  <c r="K319" i="5"/>
  <c r="N319" i="5" s="1"/>
  <c r="L426" i="5"/>
  <c r="J426" i="5"/>
  <c r="M426" i="5" s="1"/>
  <c r="L429" i="5"/>
  <c r="K429" i="5"/>
  <c r="N429" i="5" s="1"/>
  <c r="L443" i="5"/>
  <c r="K443" i="5"/>
  <c r="N443" i="5" s="1"/>
  <c r="L238" i="5"/>
  <c r="K238" i="5"/>
  <c r="N238" i="5" s="1"/>
  <c r="L268" i="5"/>
  <c r="K268" i="5"/>
  <c r="N268" i="5" s="1"/>
  <c r="K272" i="5"/>
  <c r="N272" i="5" s="1"/>
  <c r="L272" i="5"/>
  <c r="J289" i="5"/>
  <c r="M289" i="5" s="1"/>
  <c r="L289" i="5"/>
  <c r="L393" i="5"/>
  <c r="K393" i="5"/>
  <c r="N393" i="5" s="1"/>
  <c r="L417" i="5"/>
  <c r="K417" i="5"/>
  <c r="N417" i="5" s="1"/>
  <c r="J56" i="5"/>
  <c r="M56" i="5" s="1"/>
  <c r="J69" i="5"/>
  <c r="M69" i="5" s="1"/>
  <c r="I96" i="5"/>
  <c r="J91" i="5"/>
  <c r="M91" i="5" s="1"/>
  <c r="J98" i="5"/>
  <c r="M98" i="5" s="1"/>
  <c r="J140" i="5"/>
  <c r="M140" i="5" s="1"/>
  <c r="J229" i="5"/>
  <c r="M229" i="5" s="1"/>
  <c r="L283" i="5"/>
  <c r="K283" i="5"/>
  <c r="N283" i="5" s="1"/>
  <c r="J302" i="5"/>
  <c r="M302" i="5" s="1"/>
  <c r="L302" i="5"/>
  <c r="L308" i="5"/>
  <c r="K308" i="5"/>
  <c r="K313" i="5"/>
  <c r="N313" i="5" s="1"/>
  <c r="L313" i="5"/>
  <c r="L322" i="5"/>
  <c r="K322" i="5"/>
  <c r="N322" i="5" s="1"/>
  <c r="J360" i="5"/>
  <c r="M360" i="5" s="1"/>
  <c r="L360" i="5"/>
  <c r="L364" i="5"/>
  <c r="K364" i="5"/>
  <c r="N364" i="5" s="1"/>
  <c r="L372" i="5"/>
  <c r="K372" i="5"/>
  <c r="N372" i="5" s="1"/>
  <c r="K486" i="5"/>
  <c r="N486" i="5" s="1"/>
  <c r="L486" i="5"/>
  <c r="K490" i="5"/>
  <c r="N490" i="5" s="1"/>
  <c r="L490" i="5"/>
  <c r="K500" i="5"/>
  <c r="N500" i="5" s="1"/>
  <c r="L500" i="5"/>
  <c r="J47" i="5"/>
  <c r="M47" i="5" s="1"/>
  <c r="L26" i="5"/>
  <c r="L30" i="5"/>
  <c r="L31" i="5"/>
  <c r="I57" i="5"/>
  <c r="L75" i="5"/>
  <c r="J77" i="5"/>
  <c r="M77" i="5" s="1"/>
  <c r="L82" i="5"/>
  <c r="K121" i="5"/>
  <c r="N121" i="5" s="1"/>
  <c r="M127" i="5"/>
  <c r="K128" i="5"/>
  <c r="N128" i="5" s="1"/>
  <c r="J136" i="5"/>
  <c r="M136" i="5" s="1"/>
  <c r="L141" i="5"/>
  <c r="M143" i="5"/>
  <c r="M161" i="5" s="1"/>
  <c r="K145" i="5"/>
  <c r="N145" i="5" s="1"/>
  <c r="L155" i="5"/>
  <c r="L162" i="5"/>
  <c r="K168" i="5"/>
  <c r="N168" i="5" s="1"/>
  <c r="J199" i="5"/>
  <c r="M199" i="5" s="1"/>
  <c r="L249" i="5"/>
  <c r="K249" i="5"/>
  <c r="N249" i="5" s="1"/>
  <c r="N256" i="5" s="1"/>
  <c r="L274" i="5"/>
  <c r="K274" i="5"/>
  <c r="N274" i="5" s="1"/>
  <c r="L297" i="5"/>
  <c r="K297" i="5"/>
  <c r="N297" i="5" s="1"/>
  <c r="J328" i="5"/>
  <c r="M328" i="5" s="1"/>
  <c r="L328" i="5"/>
  <c r="L346" i="5"/>
  <c r="K346" i="5"/>
  <c r="N346" i="5" s="1"/>
  <c r="N353" i="5" s="1"/>
  <c r="L449" i="5"/>
  <c r="J449" i="5"/>
  <c r="M449" i="5" s="1"/>
  <c r="K464" i="5"/>
  <c r="N464" i="5" s="1"/>
  <c r="L464" i="5"/>
  <c r="J286" i="5"/>
  <c r="L278" i="5"/>
  <c r="J320" i="5"/>
  <c r="L334" i="5"/>
  <c r="L341" i="5"/>
  <c r="I374" i="5"/>
  <c r="L356" i="5"/>
  <c r="L380" i="5"/>
  <c r="L402" i="5"/>
  <c r="K402" i="5"/>
  <c r="N402" i="5" s="1"/>
  <c r="K423" i="5"/>
  <c r="N423" i="5" s="1"/>
  <c r="L423" i="5"/>
  <c r="L436" i="5"/>
  <c r="J436" i="5"/>
  <c r="M436" i="5" s="1"/>
  <c r="K475" i="5"/>
  <c r="N475" i="5" s="1"/>
  <c r="L475" i="5"/>
  <c r="L494" i="5"/>
  <c r="J494" i="5"/>
  <c r="M494" i="5" s="1"/>
  <c r="K504" i="5"/>
  <c r="N504" i="5" s="1"/>
  <c r="L504" i="5"/>
  <c r="L514" i="5"/>
  <c r="K514" i="5"/>
  <c r="N514" i="5" s="1"/>
  <c r="K519" i="5"/>
  <c r="N519" i="5" s="1"/>
  <c r="L519" i="5"/>
  <c r="I286" i="5"/>
  <c r="I307" i="5"/>
  <c r="K400" i="5"/>
  <c r="N400" i="5" s="1"/>
  <c r="L400" i="5"/>
  <c r="K434" i="5"/>
  <c r="N434" i="5" s="1"/>
  <c r="L434" i="5"/>
  <c r="K456" i="5"/>
  <c r="N456" i="5" s="1"/>
  <c r="L456" i="5"/>
  <c r="L466" i="5"/>
  <c r="K466" i="5"/>
  <c r="N466" i="5" s="1"/>
  <c r="L471" i="5"/>
  <c r="J471" i="5"/>
  <c r="M471" i="5" s="1"/>
  <c r="H575" i="5"/>
  <c r="I256" i="5"/>
  <c r="I269" i="5"/>
  <c r="K271" i="5"/>
  <c r="N271" i="5" s="1"/>
  <c r="L276" i="5"/>
  <c r="L291" i="5"/>
  <c r="K301" i="5"/>
  <c r="N301" i="5" s="1"/>
  <c r="K312" i="5"/>
  <c r="N312" i="5" s="1"/>
  <c r="K327" i="5"/>
  <c r="N327" i="5" s="1"/>
  <c r="L332" i="5"/>
  <c r="L339" i="5"/>
  <c r="L382" i="5"/>
  <c r="K385" i="5"/>
  <c r="N385" i="5" s="1"/>
  <c r="L411" i="5"/>
  <c r="K411" i="5"/>
  <c r="N411" i="5" s="1"/>
  <c r="K415" i="5"/>
  <c r="N415" i="5" s="1"/>
  <c r="L415" i="5"/>
  <c r="K441" i="5"/>
  <c r="N441" i="5" s="1"/>
  <c r="L441" i="5"/>
  <c r="L477" i="5"/>
  <c r="J477" i="5"/>
  <c r="M477" i="5" s="1"/>
  <c r="L404" i="5"/>
  <c r="K414" i="5"/>
  <c r="N414" i="5" s="1"/>
  <c r="K422" i="5"/>
  <c r="N422" i="5" s="1"/>
  <c r="K433" i="5"/>
  <c r="N433" i="5" s="1"/>
  <c r="I451" i="5"/>
  <c r="K440" i="5"/>
  <c r="N440" i="5" s="1"/>
  <c r="K448" i="5"/>
  <c r="N448" i="5" s="1"/>
  <c r="K455" i="5"/>
  <c r="N455" i="5" s="1"/>
  <c r="K458" i="5"/>
  <c r="N458" i="5" s="1"/>
  <c r="K463" i="5"/>
  <c r="N463" i="5" s="1"/>
  <c r="K474" i="5"/>
  <c r="N474" i="5" s="1"/>
  <c r="I493" i="5"/>
  <c r="K485" i="5"/>
  <c r="N485" i="5" s="1"/>
  <c r="K488" i="5"/>
  <c r="N488" i="5" s="1"/>
  <c r="L496" i="5"/>
  <c r="K509" i="5"/>
  <c r="N509" i="5" s="1"/>
  <c r="K518" i="5"/>
  <c r="N518" i="5" s="1"/>
  <c r="K521" i="5"/>
  <c r="N521" i="5" s="1"/>
  <c r="O536" i="5"/>
  <c r="L536" i="5"/>
  <c r="M558" i="5"/>
  <c r="H548" i="5"/>
  <c r="H556" i="5"/>
  <c r="O575" i="5"/>
  <c r="K27" i="5"/>
  <c r="N27" i="5" s="1"/>
  <c r="L27" i="5"/>
  <c r="J34" i="5"/>
  <c r="M34" i="5" s="1"/>
  <c r="L34" i="5"/>
  <c r="J70" i="5"/>
  <c r="J83" i="5"/>
  <c r="M97" i="5"/>
  <c r="M113" i="5" s="1"/>
  <c r="N162" i="5"/>
  <c r="J187" i="5"/>
  <c r="K19" i="5"/>
  <c r="N19" i="5" s="1"/>
  <c r="L19" i="5"/>
  <c r="K21" i="5"/>
  <c r="N21" i="5" s="1"/>
  <c r="L21" i="5"/>
  <c r="M44" i="5"/>
  <c r="M85" i="5"/>
  <c r="M96" i="5" s="1"/>
  <c r="J126" i="5"/>
  <c r="M115" i="5"/>
  <c r="M126" i="5" s="1"/>
  <c r="I41" i="5"/>
  <c r="J17" i="5"/>
  <c r="L17" i="5"/>
  <c r="J29" i="5"/>
  <c r="M29" i="5" s="1"/>
  <c r="L29" i="5"/>
  <c r="K24" i="5"/>
  <c r="N24" i="5" s="1"/>
  <c r="L24" i="5"/>
  <c r="J37" i="5"/>
  <c r="M37" i="5" s="1"/>
  <c r="L37" i="5"/>
  <c r="M174" i="5"/>
  <c r="D576" i="5"/>
  <c r="D577" i="5" s="1"/>
  <c r="O576" i="5"/>
  <c r="O577" i="5" s="1"/>
  <c r="K42" i="5"/>
  <c r="K46" i="5"/>
  <c r="N46" i="5" s="1"/>
  <c r="K49" i="5"/>
  <c r="N49" i="5" s="1"/>
  <c r="K55" i="5"/>
  <c r="N55" i="5" s="1"/>
  <c r="L58" i="5"/>
  <c r="K62" i="5"/>
  <c r="N62" i="5" s="1"/>
  <c r="K68" i="5"/>
  <c r="N68" i="5" s="1"/>
  <c r="L71" i="5"/>
  <c r="K73" i="5"/>
  <c r="N73" i="5" s="1"/>
  <c r="K86" i="5"/>
  <c r="N86" i="5" s="1"/>
  <c r="K90" i="5"/>
  <c r="N90" i="5" s="1"/>
  <c r="K105" i="5"/>
  <c r="N105" i="5" s="1"/>
  <c r="K109" i="5"/>
  <c r="N109" i="5" s="1"/>
  <c r="I113" i="5"/>
  <c r="K120" i="5"/>
  <c r="N120" i="5" s="1"/>
  <c r="K124" i="5"/>
  <c r="N124" i="5" s="1"/>
  <c r="K127" i="5"/>
  <c r="K131" i="5"/>
  <c r="N131" i="5" s="1"/>
  <c r="K135" i="5"/>
  <c r="N135" i="5" s="1"/>
  <c r="K148" i="5"/>
  <c r="N148" i="5" s="1"/>
  <c r="K152" i="5"/>
  <c r="N152" i="5" s="1"/>
  <c r="K156" i="5"/>
  <c r="N156" i="5" s="1"/>
  <c r="K160" i="5"/>
  <c r="N160" i="5" s="1"/>
  <c r="J174" i="5"/>
  <c r="K163" i="5"/>
  <c r="N163" i="5" s="1"/>
  <c r="K167" i="5"/>
  <c r="N167" i="5" s="1"/>
  <c r="I174" i="5"/>
  <c r="L175" i="5"/>
  <c r="K177" i="5"/>
  <c r="N177" i="5" s="1"/>
  <c r="K179" i="5"/>
  <c r="N179" i="5" s="1"/>
  <c r="K185" i="5"/>
  <c r="N185" i="5" s="1"/>
  <c r="I187" i="5"/>
  <c r="K188" i="5"/>
  <c r="L190" i="5"/>
  <c r="L197" i="5"/>
  <c r="I213" i="5"/>
  <c r="K201" i="5"/>
  <c r="K202" i="5"/>
  <c r="N202" i="5" s="1"/>
  <c r="J206" i="5"/>
  <c r="M206" i="5" s="1"/>
  <c r="L206" i="5"/>
  <c r="M214" i="5"/>
  <c r="I243" i="5"/>
  <c r="K228" i="5"/>
  <c r="N228" i="5" s="1"/>
  <c r="L228" i="5"/>
  <c r="M258" i="5"/>
  <c r="Q576" i="5"/>
  <c r="Q577" i="5" s="1"/>
  <c r="L42" i="5"/>
  <c r="L44" i="5"/>
  <c r="M58" i="5"/>
  <c r="M70" i="5" s="1"/>
  <c r="L64" i="5"/>
  <c r="L66" i="5"/>
  <c r="M71" i="5"/>
  <c r="M83" i="5" s="1"/>
  <c r="N72" i="5"/>
  <c r="L76" i="5"/>
  <c r="L86" i="5"/>
  <c r="L94" i="5"/>
  <c r="L97" i="5"/>
  <c r="N99" i="5"/>
  <c r="L101" i="5"/>
  <c r="L116" i="5"/>
  <c r="L126" i="5" s="1"/>
  <c r="L127" i="5"/>
  <c r="L139" i="5"/>
  <c r="K143" i="5"/>
  <c r="L144" i="5"/>
  <c r="L161" i="5" s="1"/>
  <c r="L171" i="5"/>
  <c r="M175" i="5"/>
  <c r="M187" i="5" s="1"/>
  <c r="K181" i="5"/>
  <c r="N181" i="5" s="1"/>
  <c r="L183" i="5"/>
  <c r="M188" i="5"/>
  <c r="L193" i="5"/>
  <c r="L198" i="5"/>
  <c r="I200" i="5"/>
  <c r="M202" i="5"/>
  <c r="K212" i="5"/>
  <c r="N212" i="5" s="1"/>
  <c r="I226" i="5"/>
  <c r="L215" i="5"/>
  <c r="J256" i="5"/>
  <c r="N307" i="5"/>
  <c r="K353" i="5"/>
  <c r="I126" i="5"/>
  <c r="L204" i="5"/>
  <c r="J204" i="5"/>
  <c r="M204" i="5" s="1"/>
  <c r="L208" i="5"/>
  <c r="J208" i="5"/>
  <c r="M208" i="5" s="1"/>
  <c r="J221" i="5"/>
  <c r="M221" i="5" s="1"/>
  <c r="L221" i="5"/>
  <c r="K294" i="5"/>
  <c r="N287" i="5"/>
  <c r="N294" i="5" s="1"/>
  <c r="M321" i="5"/>
  <c r="J195" i="5"/>
  <c r="M195" i="5" s="1"/>
  <c r="K217" i="5"/>
  <c r="N217" i="5" s="1"/>
  <c r="N226" i="5" s="1"/>
  <c r="L217" i="5"/>
  <c r="J225" i="5"/>
  <c r="M225" i="5" s="1"/>
  <c r="L225" i="5"/>
  <c r="K232" i="5"/>
  <c r="N232" i="5" s="1"/>
  <c r="L232" i="5"/>
  <c r="J294" i="5"/>
  <c r="N374" i="5"/>
  <c r="K227" i="5"/>
  <c r="L236" i="5"/>
  <c r="L240" i="5"/>
  <c r="J242" i="5"/>
  <c r="M242" i="5" s="1"/>
  <c r="M244" i="5"/>
  <c r="M256" i="5" s="1"/>
  <c r="L247" i="5"/>
  <c r="L251" i="5"/>
  <c r="L255" i="5"/>
  <c r="L258" i="5"/>
  <c r="J260" i="5"/>
  <c r="M260" i="5" s="1"/>
  <c r="L262" i="5"/>
  <c r="J264" i="5"/>
  <c r="M264" i="5" s="1"/>
  <c r="L266" i="5"/>
  <c r="M270" i="5"/>
  <c r="M286" i="5" s="1"/>
  <c r="L273" i="5"/>
  <c r="L277" i="5"/>
  <c r="L281" i="5"/>
  <c r="L285" i="5"/>
  <c r="L288" i="5"/>
  <c r="L292" i="5"/>
  <c r="L295" i="5"/>
  <c r="L299" i="5"/>
  <c r="L303" i="5"/>
  <c r="J305" i="5"/>
  <c r="M305" i="5" s="1"/>
  <c r="N308" i="5"/>
  <c r="L310" i="5"/>
  <c r="L314" i="5"/>
  <c r="L318" i="5"/>
  <c r="L321" i="5"/>
  <c r="L325" i="5"/>
  <c r="L329" i="5"/>
  <c r="J331" i="5"/>
  <c r="M331" i="5" s="1"/>
  <c r="L333" i="5"/>
  <c r="I336" i="5"/>
  <c r="M337" i="5"/>
  <c r="J338" i="5"/>
  <c r="M338" i="5" s="1"/>
  <c r="L340" i="5"/>
  <c r="L344" i="5"/>
  <c r="L348" i="5"/>
  <c r="J350" i="5"/>
  <c r="M350" i="5" s="1"/>
  <c r="L352" i="5"/>
  <c r="L355" i="5"/>
  <c r="L359" i="5"/>
  <c r="L363" i="5"/>
  <c r="L367" i="5"/>
  <c r="J369" i="5"/>
  <c r="M369" i="5" s="1"/>
  <c r="L371" i="5"/>
  <c r="L377" i="5"/>
  <c r="L381" i="5"/>
  <c r="J381" i="5"/>
  <c r="M381" i="5" s="1"/>
  <c r="I412" i="5"/>
  <c r="L395" i="5"/>
  <c r="J395" i="5"/>
  <c r="M395" i="5" s="1"/>
  <c r="L401" i="5"/>
  <c r="K401" i="5"/>
  <c r="N401" i="5" s="1"/>
  <c r="M413" i="5"/>
  <c r="L431" i="5"/>
  <c r="K431" i="5"/>
  <c r="N431" i="5" s="1"/>
  <c r="I468" i="5"/>
  <c r="L453" i="5"/>
  <c r="K453" i="5"/>
  <c r="N453" i="5" s="1"/>
  <c r="L476" i="5"/>
  <c r="K476" i="5"/>
  <c r="N476" i="5" s="1"/>
  <c r="J501" i="5"/>
  <c r="M501" i="5" s="1"/>
  <c r="L501" i="5"/>
  <c r="L516" i="5"/>
  <c r="K516" i="5"/>
  <c r="N516" i="5" s="1"/>
  <c r="I294" i="5"/>
  <c r="K307" i="5"/>
  <c r="I320" i="5"/>
  <c r="K374" i="5"/>
  <c r="J383" i="5"/>
  <c r="M383" i="5" s="1"/>
  <c r="L383" i="5"/>
  <c r="J397" i="5"/>
  <c r="M397" i="5" s="1"/>
  <c r="L397" i="5"/>
  <c r="K399" i="5"/>
  <c r="N399" i="5" s="1"/>
  <c r="L427" i="5"/>
  <c r="K427" i="5"/>
  <c r="N427" i="5" s="1"/>
  <c r="L442" i="5"/>
  <c r="K442" i="5"/>
  <c r="N442" i="5" s="1"/>
  <c r="N451" i="5" s="1"/>
  <c r="L465" i="5"/>
  <c r="K465" i="5"/>
  <c r="N465" i="5" s="1"/>
  <c r="J472" i="5"/>
  <c r="M472" i="5" s="1"/>
  <c r="L472" i="5"/>
  <c r="L480" i="5"/>
  <c r="K480" i="5"/>
  <c r="N480" i="5" s="1"/>
  <c r="J487" i="5"/>
  <c r="M487" i="5" s="1"/>
  <c r="L487" i="5"/>
  <c r="J505" i="5"/>
  <c r="M505" i="5" s="1"/>
  <c r="L505" i="5"/>
  <c r="L512" i="5"/>
  <c r="K512" i="5"/>
  <c r="N512" i="5" s="1"/>
  <c r="K536" i="5"/>
  <c r="N524" i="5"/>
  <c r="N536" i="5" s="1"/>
  <c r="L245" i="5"/>
  <c r="N258" i="5"/>
  <c r="L271" i="5"/>
  <c r="M287" i="5"/>
  <c r="M294" i="5" s="1"/>
  <c r="J295" i="5"/>
  <c r="M309" i="5"/>
  <c r="M320" i="5" s="1"/>
  <c r="N321" i="5"/>
  <c r="N336" i="5" s="1"/>
  <c r="L338" i="5"/>
  <c r="M376" i="5"/>
  <c r="L409" i="5"/>
  <c r="K409" i="5"/>
  <c r="N409" i="5" s="1"/>
  <c r="L416" i="5"/>
  <c r="K416" i="5"/>
  <c r="N416" i="5" s="1"/>
  <c r="L424" i="5"/>
  <c r="K424" i="5"/>
  <c r="N424" i="5" s="1"/>
  <c r="L446" i="5"/>
  <c r="K446" i="5"/>
  <c r="N446" i="5" s="1"/>
  <c r="J461" i="5"/>
  <c r="M461" i="5" s="1"/>
  <c r="L461" i="5"/>
  <c r="I481" i="5"/>
  <c r="L483" i="5"/>
  <c r="K483" i="5"/>
  <c r="N483" i="5" s="1"/>
  <c r="I506" i="5"/>
  <c r="I523" i="5"/>
  <c r="L508" i="5"/>
  <c r="K508" i="5"/>
  <c r="N508" i="5" s="1"/>
  <c r="I391" i="5"/>
  <c r="K379" i="5"/>
  <c r="N379" i="5" s="1"/>
  <c r="K387" i="5"/>
  <c r="N387" i="5" s="1"/>
  <c r="L405" i="5"/>
  <c r="K405" i="5"/>
  <c r="N405" i="5" s="1"/>
  <c r="I425" i="5"/>
  <c r="L420" i="5"/>
  <c r="K420" i="5"/>
  <c r="N420" i="5" s="1"/>
  <c r="I438" i="5"/>
  <c r="L435" i="5"/>
  <c r="K435" i="5"/>
  <c r="N435" i="5" s="1"/>
  <c r="M439" i="5"/>
  <c r="J450" i="5"/>
  <c r="M450" i="5" s="1"/>
  <c r="L450" i="5"/>
  <c r="J457" i="5"/>
  <c r="M457" i="5" s="1"/>
  <c r="L457" i="5"/>
  <c r="M469" i="5"/>
  <c r="L497" i="5"/>
  <c r="K497" i="5"/>
  <c r="N497" i="5" s="1"/>
  <c r="N506" i="5" s="1"/>
  <c r="J520" i="5"/>
  <c r="M520" i="5" s="1"/>
  <c r="M523" i="5" s="1"/>
  <c r="L520" i="5"/>
  <c r="I558" i="5"/>
  <c r="K392" i="5"/>
  <c r="J418" i="5"/>
  <c r="M418" i="5" s="1"/>
  <c r="J437" i="5"/>
  <c r="M437" i="5" s="1"/>
  <c r="K452" i="5"/>
  <c r="J470" i="5"/>
  <c r="M470" i="5" s="1"/>
  <c r="J478" i="5"/>
  <c r="M478" i="5" s="1"/>
  <c r="K482" i="5"/>
  <c r="J489" i="5"/>
  <c r="M489" i="5" s="1"/>
  <c r="J492" i="5"/>
  <c r="M492" i="5" s="1"/>
  <c r="J499" i="5"/>
  <c r="M499" i="5" s="1"/>
  <c r="J503" i="5"/>
  <c r="M503" i="5" s="1"/>
  <c r="K507" i="5"/>
  <c r="L540" i="5"/>
  <c r="L547" i="5"/>
  <c r="I575" i="5"/>
  <c r="H544" i="5"/>
  <c r="H552" i="5"/>
  <c r="L495" i="5"/>
  <c r="H555" i="5"/>
  <c r="G577" i="5"/>
  <c r="J177" i="8" l="1"/>
  <c r="L284" i="7"/>
  <c r="M149" i="6"/>
  <c r="M150" i="6" s="1"/>
  <c r="J149" i="6"/>
  <c r="J150" i="6" s="1"/>
  <c r="K177" i="8"/>
  <c r="K149" i="7"/>
  <c r="N149" i="7"/>
  <c r="L149" i="6"/>
  <c r="L150" i="6" s="1"/>
  <c r="L558" i="5"/>
  <c r="M468" i="5"/>
  <c r="L493" i="5"/>
  <c r="K286" i="5"/>
  <c r="N286" i="5"/>
  <c r="L412" i="5"/>
  <c r="N425" i="5"/>
  <c r="M142" i="5"/>
  <c r="M243" i="5"/>
  <c r="M493" i="5"/>
  <c r="L451" i="5"/>
  <c r="N481" i="5"/>
  <c r="M412" i="5"/>
  <c r="M213" i="5"/>
  <c r="N83" i="5"/>
  <c r="J142" i="5"/>
  <c r="N149" i="6"/>
  <c r="N150" i="6" s="1"/>
  <c r="K149" i="6"/>
  <c r="K150" i="6" s="1"/>
  <c r="L391" i="5"/>
  <c r="J336" i="5"/>
  <c r="L213" i="5"/>
  <c r="L187" i="5"/>
  <c r="L438" i="5"/>
  <c r="N391" i="5"/>
  <c r="L286" i="5"/>
  <c r="N438" i="5"/>
  <c r="L481" i="5"/>
  <c r="M353" i="5"/>
  <c r="L294" i="5"/>
  <c r="K320" i="5"/>
  <c r="L226" i="5"/>
  <c r="K187" i="5"/>
  <c r="K269" i="5"/>
  <c r="L96" i="5"/>
  <c r="L57" i="5"/>
  <c r="N126" i="5"/>
  <c r="K96" i="5"/>
  <c r="K41" i="5"/>
  <c r="M57" i="5"/>
  <c r="J113" i="5"/>
  <c r="M226" i="5"/>
  <c r="L200" i="5"/>
  <c r="J57" i="5"/>
  <c r="N41" i="5"/>
  <c r="H558" i="5"/>
  <c r="H576" i="5" s="1"/>
  <c r="H577" i="5" s="1"/>
  <c r="L523" i="5"/>
  <c r="M481" i="5"/>
  <c r="L425" i="5"/>
  <c r="N269" i="5"/>
  <c r="J243" i="5"/>
  <c r="M374" i="5"/>
  <c r="L374" i="5"/>
  <c r="L353" i="5"/>
  <c r="L320" i="5"/>
  <c r="M269" i="5"/>
  <c r="L243" i="5"/>
  <c r="N113" i="5"/>
  <c r="M438" i="5"/>
  <c r="L468" i="5"/>
  <c r="M391" i="5"/>
  <c r="K438" i="5"/>
  <c r="J425" i="5"/>
  <c r="N320" i="5"/>
  <c r="L269" i="5"/>
  <c r="M336" i="5"/>
  <c r="M200" i="5"/>
  <c r="L174" i="5"/>
  <c r="J353" i="5"/>
  <c r="J226" i="5"/>
  <c r="N187" i="5"/>
  <c r="N96" i="5"/>
  <c r="N70" i="5"/>
  <c r="J96" i="5"/>
  <c r="K256" i="5"/>
  <c r="K336" i="5"/>
  <c r="L506" i="5"/>
  <c r="M451" i="5"/>
  <c r="J412" i="5"/>
  <c r="J468" i="5"/>
  <c r="M295" i="5"/>
  <c r="M307" i="5" s="1"/>
  <c r="J307" i="5"/>
  <c r="L256" i="5"/>
  <c r="M506" i="5"/>
  <c r="J523" i="5"/>
  <c r="M425" i="5"/>
  <c r="L336" i="5"/>
  <c r="L307" i="5"/>
  <c r="N227" i="5"/>
  <c r="N243" i="5" s="1"/>
  <c r="K243" i="5"/>
  <c r="L142" i="5"/>
  <c r="L113" i="5"/>
  <c r="K412" i="5"/>
  <c r="N392" i="5"/>
  <c r="N412" i="5" s="1"/>
  <c r="J481" i="5"/>
  <c r="J374" i="5"/>
  <c r="J391" i="5"/>
  <c r="J269" i="5"/>
  <c r="L70" i="5"/>
  <c r="K57" i="5"/>
  <c r="N42" i="5"/>
  <c r="N57" i="5" s="1"/>
  <c r="K83" i="5"/>
  <c r="J200" i="5"/>
  <c r="K523" i="5"/>
  <c r="N507" i="5"/>
  <c r="N523" i="5" s="1"/>
  <c r="K468" i="5"/>
  <c r="N452" i="5"/>
  <c r="N468" i="5" s="1"/>
  <c r="K391" i="5"/>
  <c r="K226" i="5"/>
  <c r="K161" i="5"/>
  <c r="N143" i="5"/>
  <c r="N161" i="5" s="1"/>
  <c r="L83" i="5"/>
  <c r="L41" i="5"/>
  <c r="K493" i="5"/>
  <c r="N482" i="5"/>
  <c r="N493" i="5" s="1"/>
  <c r="J451" i="5"/>
  <c r="J506" i="5"/>
  <c r="K481" i="5"/>
  <c r="K213" i="5"/>
  <c r="N201" i="5"/>
  <c r="N213" i="5" s="1"/>
  <c r="K200" i="5"/>
  <c r="N188" i="5"/>
  <c r="N200" i="5" s="1"/>
  <c r="N127" i="5"/>
  <c r="N142" i="5" s="1"/>
  <c r="K142" i="5"/>
  <c r="J213" i="5"/>
  <c r="J41" i="5"/>
  <c r="M17" i="5"/>
  <c r="M41" i="5" s="1"/>
  <c r="N174" i="5"/>
  <c r="K506" i="5"/>
  <c r="J438" i="5"/>
  <c r="K425" i="5"/>
  <c r="J493" i="5"/>
  <c r="K451" i="5"/>
  <c r="K126" i="5"/>
  <c r="K113" i="5"/>
  <c r="I576" i="5"/>
  <c r="I577" i="5" s="1"/>
  <c r="K70" i="5"/>
  <c r="K174" i="5"/>
  <c r="N576" i="5" l="1"/>
  <c r="N577" i="5" s="1"/>
  <c r="K576" i="5"/>
  <c r="K577" i="5" s="1"/>
  <c r="M576" i="5"/>
  <c r="M577" i="5" s="1"/>
  <c r="L576" i="5"/>
  <c r="L577" i="5" s="1"/>
  <c r="J576" i="5"/>
  <c r="J577" i="5" s="1"/>
</calcChain>
</file>

<file path=xl/sharedStrings.xml><?xml version="1.0" encoding="utf-8"?>
<sst xmlns="http://schemas.openxmlformats.org/spreadsheetml/2006/main" count="8952" uniqueCount="320">
  <si>
    <t>Наименование МО</t>
  </si>
  <si>
    <t>Адрес дома</t>
  </si>
  <si>
    <t>№ кв.</t>
  </si>
  <si>
    <t>Тип собственности</t>
  </si>
  <si>
    <t>Кол-во комнат, ед.</t>
  </si>
  <si>
    <t>Общая площадь дома, м.кв</t>
  </si>
  <si>
    <t>Общая площадь помещения, кв.м</t>
  </si>
  <si>
    <t>Расселяемая площадь</t>
  </si>
  <si>
    <t>Кол-во расселяемых помещений</t>
  </si>
  <si>
    <t xml:space="preserve">Количество постоянно проживающих членов семьи, чел. </t>
  </si>
  <si>
    <t>Состояние расселения</t>
  </si>
  <si>
    <t>МВК</t>
  </si>
  <si>
    <t>НПА признания аварийным</t>
  </si>
  <si>
    <t>в какую программу вошел дом</t>
  </si>
  <si>
    <t>этап расселения по программе 2018-2020</t>
  </si>
  <si>
    <t>Информация о расселении</t>
  </si>
  <si>
    <t xml:space="preserve">Информация о расселении </t>
  </si>
  <si>
    <t>Всего</t>
  </si>
  <si>
    <t>Муниципальная</t>
  </si>
  <si>
    <t>Частная</t>
  </si>
  <si>
    <t>всего</t>
  </si>
  <si>
    <t>не состоящих на учете</t>
  </si>
  <si>
    <t>состоящих на учете</t>
  </si>
  <si>
    <t>номер</t>
  </si>
  <si>
    <t>дата</t>
  </si>
  <si>
    <t>срок отселения по НПА</t>
  </si>
  <si>
    <t>Номер помещения</t>
  </si>
  <si>
    <t>Количество комнат, ед.</t>
  </si>
  <si>
    <t>Общая площадь помещения, кв.</t>
  </si>
  <si>
    <t>Ф.И.О. нанимателя жилого помещения, переданного в собственность поселения</t>
  </si>
  <si>
    <t>Ф.И.О. или реквизиты собственника жилого помещения, переданного в собственность поселения</t>
  </si>
  <si>
    <t>1</t>
  </si>
  <si>
    <t>Подлежит расселению</t>
  </si>
  <si>
    <t>2018-2025</t>
  </si>
  <si>
    <t>1 этап, 2018 год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</si>
  <si>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</si>
  <si>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</si>
  <si>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</si>
  <si>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</si>
  <si>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</si>
  <si>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</si>
  <si>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</si>
  <si>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</si>
  <si>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</si>
  <si>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</si>
  <si>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</si>
  <si>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Итого по дому</t>
  </si>
  <si>
    <t>7а</t>
  </si>
  <si>
    <t>13</t>
  </si>
  <si>
    <t>14</t>
  </si>
  <si>
    <t>15</t>
  </si>
  <si>
    <t>16</t>
  </si>
  <si>
    <t>17</t>
  </si>
  <si>
    <t>Расселено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</si>
  <si>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</si>
  <si>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</si>
  <si>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</si>
  <si>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</si>
  <si>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</si>
  <si>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</si>
  <si>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</si>
  <si>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</si>
  <si>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</si>
  <si>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 этап, 2019 год</t>
  </si>
  <si>
    <t>3 этап, 2020 год</t>
  </si>
  <si>
    <t>4 этап, 2021 год</t>
  </si>
  <si>
    <t>5 этап, 2022 год</t>
  </si>
  <si>
    <t>Пустующие</t>
  </si>
  <si>
    <t>6 этап, 2023 год</t>
  </si>
  <si>
    <t>ВСЕГО</t>
  </si>
  <si>
    <t>пгт. Уренгой</t>
  </si>
  <si>
    <t>ул. Волынова, д. 3</t>
  </si>
  <si>
    <t xml:space="preserve"> мкр. Геолог, д. 3</t>
  </si>
  <si>
    <t xml:space="preserve">Джафарова Э.Д. </t>
  </si>
  <si>
    <t>5,6</t>
  </si>
  <si>
    <t>Авазова М.И.</t>
  </si>
  <si>
    <t>Баканов  И.М.</t>
  </si>
  <si>
    <t>17,18</t>
  </si>
  <si>
    <t>Гурбанов Р.Б</t>
  </si>
  <si>
    <t>Моруз Н.В.</t>
  </si>
  <si>
    <t>Чолкован Е.В.</t>
  </si>
  <si>
    <t>ул. Геологов, д. 17</t>
  </si>
  <si>
    <t>Савенков И.П</t>
  </si>
  <si>
    <t xml:space="preserve"> мкр. Геолог, д. 14</t>
  </si>
  <si>
    <t>Караваева Валентина Васильевна</t>
  </si>
  <si>
    <t xml:space="preserve"> ул. Геологов, д. 38</t>
  </si>
  <si>
    <t>Саидов Владимир Юлдашевич</t>
  </si>
  <si>
    <t>ул. Геологов, д. 28</t>
  </si>
  <si>
    <t>Лазарев Р.Г.</t>
  </si>
  <si>
    <t>Олексюк Ю.В.</t>
  </si>
  <si>
    <t>Сибагатуллина Т.Н.</t>
  </si>
  <si>
    <t>Расламбеков Р.Т.</t>
  </si>
  <si>
    <t>Загитова И.В.</t>
  </si>
  <si>
    <t>Асадова Р.И.</t>
  </si>
  <si>
    <t xml:space="preserve">Сибагатуллин Р.М </t>
  </si>
  <si>
    <t>ул. Волынова, д. 24</t>
  </si>
  <si>
    <t>458-од</t>
  </si>
  <si>
    <t>Кучерова М.А.</t>
  </si>
  <si>
    <t>Шубарина Н.А.</t>
  </si>
  <si>
    <t>ул. Геологов, д. 36</t>
  </si>
  <si>
    <t>459-од</t>
  </si>
  <si>
    <t>ул. Геологов, д. 3</t>
  </si>
  <si>
    <t>578-од</t>
  </si>
  <si>
    <t>ул. Геологов, д. 32</t>
  </si>
  <si>
    <t>577-од</t>
  </si>
  <si>
    <t>ул. Геологов, д. 7</t>
  </si>
  <si>
    <t>579-од</t>
  </si>
  <si>
    <t>9/10</t>
  </si>
  <si>
    <t>Абдуллина С.М</t>
  </si>
  <si>
    <t>мкр. 2-й, д. 12</t>
  </si>
  <si>
    <t>119-од</t>
  </si>
  <si>
    <t>ул. Волынова, д. 12</t>
  </si>
  <si>
    <t>120-од</t>
  </si>
  <si>
    <t>ул. Геологов, д. 29</t>
  </si>
  <si>
    <t>118-од</t>
  </si>
  <si>
    <t>ул. Геологов, д. 26</t>
  </si>
  <si>
    <t>201-од</t>
  </si>
  <si>
    <t xml:space="preserve"> Пятый микрорайон, д. 47</t>
  </si>
  <si>
    <t>Спиркина Надежда Владимировна</t>
  </si>
  <si>
    <t>ул. Геологов, д. 34</t>
  </si>
  <si>
    <t>202-од</t>
  </si>
  <si>
    <t>ул. Геологов, д. 30</t>
  </si>
  <si>
    <t>200-од</t>
  </si>
  <si>
    <t>мкр. 2-й, д. 16</t>
  </si>
  <si>
    <t>362-од</t>
  </si>
  <si>
    <t>ул. Геологов, д. 22</t>
  </si>
  <si>
    <t>363-од</t>
  </si>
  <si>
    <t>ул. Геологов, д. 9</t>
  </si>
  <si>
    <t>361-од</t>
  </si>
  <si>
    <t>мкр. 5-й, д. 27</t>
  </si>
  <si>
    <t>427-од</t>
  </si>
  <si>
    <t>ул. Волынова, д. 14</t>
  </si>
  <si>
    <t>426-од</t>
  </si>
  <si>
    <t>ул. Геологов, д. 19</t>
  </si>
  <si>
    <t>428-од</t>
  </si>
  <si>
    <t>мкр. Геолог, д. 2</t>
  </si>
  <si>
    <t>мкр. 4-й, д. 21</t>
  </si>
  <si>
    <t>100-РА</t>
  </si>
  <si>
    <t>ул. Попенченко, д. 15</t>
  </si>
  <si>
    <t>230-РА</t>
  </si>
  <si>
    <t>мкр. 1-й, д. 5а</t>
  </si>
  <si>
    <t>229-РА</t>
  </si>
  <si>
    <t>мкр. Геолог, д. 15</t>
  </si>
  <si>
    <t>231-РА</t>
  </si>
  <si>
    <t>мкр. 4-й, д. 8</t>
  </si>
  <si>
    <t>411-РА</t>
  </si>
  <si>
    <t>мкр. 4-й, д. 9</t>
  </si>
  <si>
    <t>410-РА</t>
  </si>
  <si>
    <t>ул. Волынова, д. 26</t>
  </si>
  <si>
    <t>413-РА</t>
  </si>
  <si>
    <t>ул. Волынова, д. 6</t>
  </si>
  <si>
    <t>414-РА</t>
  </si>
  <si>
    <t>мкр. 3-й, д. 24</t>
  </si>
  <si>
    <t>409-РА</t>
  </si>
  <si>
    <t>ул. Геологов, д. 35</t>
  </si>
  <si>
    <t>462-РА</t>
  </si>
  <si>
    <t>ул. Геологов, д. 37</t>
  </si>
  <si>
    <t>461-РА</t>
  </si>
  <si>
    <t>8+9</t>
  </si>
  <si>
    <t>ул. Геологов, д. 39</t>
  </si>
  <si>
    <t>460-РА</t>
  </si>
  <si>
    <t>ул. Попенченко, д. 11</t>
  </si>
  <si>
    <t>464-РА</t>
  </si>
  <si>
    <t>п. Пурпе</t>
  </si>
  <si>
    <t>ул. Молодежная, д. 12</t>
  </si>
  <si>
    <t>№ 222-р</t>
  </si>
  <si>
    <t>ул. Энтузиастов, д. 1</t>
  </si>
  <si>
    <t>№ 229-р</t>
  </si>
  <si>
    <t xml:space="preserve"> ул. Векшина, д. 11</t>
  </si>
  <si>
    <t>Валиев Ирек Талютович</t>
  </si>
  <si>
    <t>ул. Энтузиастов, д. 3</t>
  </si>
  <si>
    <t>№ 225-р</t>
  </si>
  <si>
    <t>Мартынова Елена Николаевна, Мартынов Илья Алексеевич</t>
  </si>
  <si>
    <t>Елфимов  Валерий Васильевич</t>
  </si>
  <si>
    <t>Миллер Александр Константинович, Галушко вадим Сергеевич, Сидоров Илья Валентинович</t>
  </si>
  <si>
    <t>Баженов Николай Сергеевич</t>
  </si>
  <si>
    <t>Елбашова Лилия Николаевна</t>
  </si>
  <si>
    <t>8/1</t>
  </si>
  <si>
    <t>8/2</t>
  </si>
  <si>
    <t>ул. Приполярная, д. 3</t>
  </si>
  <si>
    <t>№ 489-р</t>
  </si>
  <si>
    <t>8а</t>
  </si>
  <si>
    <t>ул. Молодежная, д. 21</t>
  </si>
  <si>
    <t>№ 404-р</t>
  </si>
  <si>
    <t>ул. Комсомольская, д. 10</t>
  </si>
  <si>
    <t>№ 116-р</t>
  </si>
  <si>
    <t>В суде</t>
  </si>
  <si>
    <t>ул. Школьная, д. 24</t>
  </si>
  <si>
    <t>№ 115-р</t>
  </si>
  <si>
    <t>мкр. Ясный, д. 2</t>
  </si>
  <si>
    <t>№ 127-р</t>
  </si>
  <si>
    <t>5/1</t>
  </si>
  <si>
    <t>5/2</t>
  </si>
  <si>
    <t>ул. Школьная, д. 26</t>
  </si>
  <si>
    <t xml:space="preserve">№ 126-р </t>
  </si>
  <si>
    <t>ул. Нефтяников, д. 10</t>
  </si>
  <si>
    <t>№ 235-р</t>
  </si>
  <si>
    <t>пер. Школьный, д. 6</t>
  </si>
  <si>
    <t xml:space="preserve">не вошел </t>
  </si>
  <si>
    <t>п. Пуровск</t>
  </si>
  <si>
    <t>ул. Советская, д. 9а</t>
  </si>
  <si>
    <t>пер. Песчаный, д. 10</t>
  </si>
  <si>
    <t>пер. Строителей, д. 4</t>
  </si>
  <si>
    <t>ул. Молодежная, д. 14</t>
  </si>
  <si>
    <t>ул. Монтажников, д. 18</t>
  </si>
  <si>
    <t>пер. Песчаный, д. 11</t>
  </si>
  <si>
    <t>ул. Молодежная, д. 3</t>
  </si>
  <si>
    <t>ул. Молодежная, д. 17, лит. а</t>
  </si>
  <si>
    <t>ул. Монтажников, д. 19</t>
  </si>
  <si>
    <t>ул. Монтажников, д. 29</t>
  </si>
  <si>
    <t>3 А</t>
  </si>
  <si>
    <t>4 А</t>
  </si>
  <si>
    <t>ул. Монтажников, д. 41</t>
  </si>
  <si>
    <t>ул. Советская, д. 15</t>
  </si>
  <si>
    <t>пер. Энергетиков, д. 3</t>
  </si>
  <si>
    <t>259</t>
  </si>
  <si>
    <t>ул. Магистральная, д. 4</t>
  </si>
  <si>
    <t>5 этап, 2023 год</t>
  </si>
  <si>
    <t>ул. Молодежная, д. 12Б</t>
  </si>
  <si>
    <t>пер. Школьный, д. 4</t>
  </si>
  <si>
    <t>пер. Энергетиков, д. 2</t>
  </si>
  <si>
    <t>210</t>
  </si>
  <si>
    <t>ул. Десанта, д. 36</t>
  </si>
  <si>
    <t>ул. Монтажников, д. 42</t>
  </si>
  <si>
    <t>п. Ханымей</t>
  </si>
  <si>
    <t>ул. Мира, д. 15</t>
  </si>
  <si>
    <t xml:space="preserve"> кв. Школьный , д. 13</t>
  </si>
  <si>
    <t>Дудочкина Л.И.</t>
  </si>
  <si>
    <t>Заложных М.В.</t>
  </si>
  <si>
    <t xml:space="preserve"> кв. Школьный , д. 14</t>
  </si>
  <si>
    <t>Симонова Наталья Александровна</t>
  </si>
  <si>
    <t xml:space="preserve"> кв. Комсомольский, д. 26</t>
  </si>
  <si>
    <t>Прусак М.И</t>
  </si>
  <si>
    <t>ул. Нефтяников, д. 12</t>
  </si>
  <si>
    <t>Чаркина Нина Михайловна</t>
  </si>
  <si>
    <t>Астафьев С.А.</t>
  </si>
  <si>
    <t>Шагин А.А.</t>
  </si>
  <si>
    <t>ул. Первопроходцев, д. 52</t>
  </si>
  <si>
    <t>ул. Мира, д. 16</t>
  </si>
  <si>
    <t>Редькина Т. В.</t>
  </si>
  <si>
    <t xml:space="preserve"> кв. Школьный , д. 12</t>
  </si>
  <si>
    <t>Беркару А.Г.</t>
  </si>
  <si>
    <t>Стасюк А И</t>
  </si>
  <si>
    <t>ул. Мира, д. 22</t>
  </si>
  <si>
    <t xml:space="preserve"> кв. Школьный , д. 15</t>
  </si>
  <si>
    <t>Митичев С В</t>
  </si>
  <si>
    <t>Криклюк А.А.</t>
  </si>
  <si>
    <t>ул. Первопроходцев, д. 26</t>
  </si>
  <si>
    <t>Шинкарев Алексей Владимирович</t>
  </si>
  <si>
    <t>Малявко С.В.</t>
  </si>
  <si>
    <t>ул. Первопроходцев, д. 42</t>
  </si>
  <si>
    <t>Прищепова Вера Павловна</t>
  </si>
  <si>
    <t>кв-л. Комсомольский, д. 6</t>
  </si>
  <si>
    <t>ул. Первопроходцев, д. 44</t>
  </si>
  <si>
    <t>Карымсаков А.З.</t>
  </si>
  <si>
    <t>мкр. Нефтяников, д. 33</t>
  </si>
  <si>
    <t>ул. Мира, д. 5</t>
  </si>
  <si>
    <t>Крюков Павел Михайлович</t>
  </si>
  <si>
    <t>ул. Нефтяников, д. 21</t>
  </si>
  <si>
    <t>Гаспарян Армен Ваганович</t>
  </si>
  <si>
    <t>Ахметова Галина Валерьевна</t>
  </si>
  <si>
    <t>ул. Первопроходцев, д. 28</t>
  </si>
  <si>
    <t>Ковин В.И.</t>
  </si>
  <si>
    <t>Репещук Лилия Диншатовна</t>
  </si>
  <si>
    <t>ул. Первопроходцев, д. 30</t>
  </si>
  <si>
    <t>ул. Первопроходцев, д. 43</t>
  </si>
  <si>
    <t>ул. Мира, д. 67</t>
  </si>
  <si>
    <t>ул. Первопроходцев, д. 45</t>
  </si>
  <si>
    <t>ул. Мира, д. 54</t>
  </si>
  <si>
    <t>ул. Нефтяников, д. 4</t>
  </si>
  <si>
    <t>ул. Первопроходцев, д. 49</t>
  </si>
  <si>
    <t>ул. Мира, д. 10</t>
  </si>
  <si>
    <t>ул. Мира, д. 17</t>
  </si>
  <si>
    <t>ул. Мира, д. 55а</t>
  </si>
  <si>
    <t>ул. Мира, д. 6</t>
  </si>
  <si>
    <t>ул. Мира, д. 7</t>
  </si>
  <si>
    <t>ул. Мира, д. 8</t>
  </si>
  <si>
    <t>д. Харампур</t>
  </si>
  <si>
    <t>ул. Айваседо Энтак, д. 4</t>
  </si>
  <si>
    <t>ул. Айваседо Энтак, д. 8</t>
  </si>
  <si>
    <t>ул. Айваседо Энтак, д. 2</t>
  </si>
  <si>
    <t>УТВЕРЖДАЮ</t>
  </si>
  <si>
    <t>№ п/п</t>
  </si>
  <si>
    <t>ул. Волынова, д. 22</t>
  </si>
  <si>
    <t>ул. Попенченко, д. 9</t>
  </si>
  <si>
    <t>мкр. Молодежный, ул. Таежная, д. 3</t>
  </si>
  <si>
    <t>№ 17-р</t>
  </si>
  <si>
    <t>№ 122-р</t>
  </si>
  <si>
    <t>ул. Аэродромная, д. 1</t>
  </si>
  <si>
    <t>мкр. 3-й, д. 12</t>
  </si>
  <si>
    <t>ул. Нефтяников, д. 22</t>
  </si>
  <si>
    <t>ул. Нефтяников, д. 34</t>
  </si>
  <si>
    <t>ул. Восточная, д. 5</t>
  </si>
  <si>
    <t>24..10.2014</t>
  </si>
  <si>
    <t>Глава муниципального образования</t>
  </si>
  <si>
    <t xml:space="preserve">______________________ </t>
  </si>
  <si>
    <t>"_____" _________________ 201__ год</t>
  </si>
  <si>
    <r>
      <t xml:space="preserve">Реестр аварийных жилых домов на территории муниципального образования_________________________, признанных таковыми после 01 января 2012 года, по соотоянию на ___________________ </t>
    </r>
    <r>
      <rPr>
        <b/>
        <u/>
        <sz val="14"/>
        <color theme="1"/>
        <rFont val="Times New Roman"/>
        <family val="1"/>
        <charset val="204"/>
      </rPr>
      <t>2018 года</t>
    </r>
  </si>
  <si>
    <t>МП</t>
  </si>
  <si>
    <t>Исполнитель: ФИО, телефон</t>
  </si>
  <si>
    <t>кв.Школьный, д.14</t>
  </si>
  <si>
    <t>Осипова  Элеонора Владимировна</t>
  </si>
  <si>
    <t>кв.Комсомольский, д.26</t>
  </si>
  <si>
    <t>Маркелова Татьяна Ивановна</t>
  </si>
  <si>
    <t>Исмаев Федарис Хайрисламович</t>
  </si>
  <si>
    <t>кв.Школьный, д.13</t>
  </si>
  <si>
    <t>Павлов Родион Владимирович</t>
  </si>
  <si>
    <t>Арапова Наталья Владимировна</t>
  </si>
  <si>
    <t>кв.Школьный, д.7</t>
  </si>
  <si>
    <t>кв.Школьный/, д.12</t>
  </si>
  <si>
    <t>Прыткова Елена Анатольевна</t>
  </si>
  <si>
    <t>Рок Галина Ивановна</t>
  </si>
  <si>
    <t>Кокряцкая Галина Михайловна</t>
  </si>
  <si>
    <t>Евдокимова Светлана Геннадьевна</t>
  </si>
  <si>
    <t>кв.Школьный, д.5</t>
  </si>
  <si>
    <t xml:space="preserve">Николаев Сергей Викторович </t>
  </si>
  <si>
    <t>Попов  Валерий Владимирович</t>
  </si>
  <si>
    <t>71.5</t>
  </si>
  <si>
    <r>
      <t xml:space="preserve">   Реестр аварийных жилых домов на территории муниципального образовани поселок Ханымей, признанных таковыми после 01 января 2012 года, по соотоянию на 01  июля </t>
    </r>
    <r>
      <rPr>
        <b/>
        <u/>
        <sz val="14"/>
        <color theme="1"/>
        <rFont val="Times New Roman"/>
        <family val="1"/>
        <charset val="204"/>
      </rPr>
      <t>2018 года</t>
    </r>
  </si>
  <si>
    <t>лата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</si>
</sst>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6" fillId="0" borderId="1" xfId="0" applyFont="1" applyBorder="1"/>
    <xf numFmtId="0" fontId="6" fillId="0" borderId="0" xfId="0" applyFont="1"/>
    <xf numFmtId="0" fontId="3" fillId="0" borderId="1" xfId="0" applyFont="1" applyBorder="1" applyAlignment="1">
      <alignment wrapText="1"/>
    </xf>
    <xf numFmtId="0" fontId="6" fillId="3" borderId="1" xfId="0" applyFont="1" applyFill="1" applyBorder="1"/>
    <xf numFmtId="0" fontId="6" fillId="3" borderId="0" xfId="0" applyFont="1" applyFill="1"/>
    <xf numFmtId="0" fontId="4" fillId="0" borderId="1" xfId="0" applyFont="1" applyBorder="1"/>
    <xf numFmtId="0" fontId="4" fillId="0" borderId="0" xfId="0" applyFont="1"/>
    <xf numFmtId="14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4" fillId="0" borderId="1" xfId="0" applyFont="1" applyFill="1" applyBorder="1"/>
    <xf numFmtId="0" fontId="4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/>
    <xf numFmtId="0" fontId="5" fillId="0" borderId="1" xfId="0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/>
    <xf numFmtId="3" fontId="9" fillId="0" borderId="0" xfId="0" applyNumberFormat="1" applyFont="1"/>
    <xf numFmtId="3" fontId="13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 vertical="center"/>
    </xf>
    <xf numFmtId="3" fontId="16" fillId="0" borderId="0" xfId="0" applyNumberFormat="1" applyFont="1"/>
    <xf numFmtId="4" fontId="16" fillId="0" borderId="0" xfId="0" applyNumberFormat="1" applyFont="1"/>
    <xf numFmtId="4" fontId="16" fillId="0" borderId="0" xfId="0" applyNumberFormat="1" applyFont="1" applyAlignment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87;&#1077;&#1094;&#1080;&#1072;&#1083;&#1080;&#1089;&#1090;/Downloads/&#1088;&#1077;&#1077;&#1089;&#1090;&#1088;%20&#1072;&#1074;&#1072;&#1088;&#1080;&#1081;&#1085;&#1086;&#1075;&#1086;%20&#1078;&#1092;&#1086;&#1085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Помещения"/>
      <sheetName val="Реестр аварийного"/>
      <sheetName val="Приложение 1"/>
      <sheetName val="Приложение 1 (03.04.)"/>
      <sheetName val="Приложение  Уренгой (2)"/>
      <sheetName val="ТС к принятию"/>
      <sheetName val="ТС (к прин)приложение 1"/>
      <sheetName val="Собственники"/>
      <sheetName val="Состояние расселе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0"/>
  <sheetViews>
    <sheetView view="pageBreakPreview" zoomScale="60" zoomScaleNormal="59" workbookViewId="0">
      <selection activeCell="D583" sqref="D583"/>
    </sheetView>
  </sheetViews>
  <sheetFormatPr defaultRowHeight="15" outlineLevelRow="1" outlineLevelCol="1" x14ac:dyDescent="0.25"/>
  <cols>
    <col min="1" max="1" width="6.7109375" style="21" customWidth="1"/>
    <col min="2" max="2" width="16.140625" style="20" customWidth="1"/>
    <col min="3" max="3" width="24.28515625" style="20" customWidth="1"/>
    <col min="4" max="4" width="11" style="46" customWidth="1"/>
    <col min="5" max="5" width="16.85546875" style="20" customWidth="1" outlineLevel="1"/>
    <col min="6" max="6" width="9.140625" style="20" customWidth="1" outlineLevel="1" collapsed="1"/>
    <col min="7" max="7" width="13.140625" style="45" customWidth="1"/>
    <col min="8" max="8" width="14" style="53" customWidth="1"/>
    <col min="9" max="9" width="11.7109375" style="53" customWidth="1"/>
    <col min="10" max="10" width="10.140625" style="53" bestFit="1" customWidth="1"/>
    <col min="11" max="11" width="13.42578125" style="53" customWidth="1"/>
    <col min="12" max="15" width="9.140625" style="46"/>
    <col min="16" max="16" width="10.42578125" style="46" customWidth="1"/>
    <col min="17" max="17" width="9.140625" style="46"/>
    <col min="18" max="18" width="14.85546875" style="20" customWidth="1" outlineLevel="1"/>
    <col min="19" max="19" width="9.140625" style="21"/>
    <col min="20" max="20" width="13.7109375" style="21" customWidth="1"/>
    <col min="21" max="21" width="13.42578125" style="21" customWidth="1"/>
    <col min="22" max="22" width="10.42578125" style="21" customWidth="1"/>
    <col min="23" max="23" width="10.5703125" style="20" customWidth="1"/>
    <col min="24" max="24" width="10.28515625" style="20" customWidth="1" outlineLevel="1"/>
    <col min="25" max="25" width="16.5703125" style="20" customWidth="1"/>
    <col min="26" max="37" width="15.28515625" style="20" customWidth="1"/>
    <col min="38" max="16384" width="9.140625" style="20"/>
  </cols>
  <sheetData>
    <row r="1" spans="1:37" s="75" customFormat="1" ht="18.75" outlineLevel="1" x14ac:dyDescent="0.3">
      <c r="A1" s="76"/>
      <c r="D1" s="77"/>
      <c r="G1" s="78"/>
      <c r="H1" s="79"/>
      <c r="I1" s="79"/>
      <c r="J1" s="79"/>
      <c r="K1" s="79"/>
      <c r="L1" s="77"/>
      <c r="M1" s="77"/>
      <c r="N1" s="77"/>
      <c r="O1" s="77"/>
      <c r="P1" s="77"/>
      <c r="Q1" s="77"/>
      <c r="R1" s="74" t="s">
        <v>281</v>
      </c>
      <c r="S1" s="76"/>
      <c r="T1" s="76"/>
      <c r="U1" s="76"/>
      <c r="V1" s="76"/>
    </row>
    <row r="2" spans="1:37" s="75" customFormat="1" ht="18.75" outlineLevel="1" x14ac:dyDescent="0.3">
      <c r="A2" s="76"/>
      <c r="D2" s="77"/>
      <c r="G2" s="78"/>
      <c r="H2" s="79"/>
      <c r="I2" s="79"/>
      <c r="J2" s="79"/>
      <c r="K2" s="79"/>
      <c r="L2" s="77"/>
      <c r="M2" s="77"/>
      <c r="N2" s="77"/>
      <c r="O2" s="77"/>
      <c r="P2" s="77"/>
      <c r="Q2" s="77"/>
      <c r="S2" s="76"/>
      <c r="T2" s="76"/>
      <c r="U2" s="76"/>
      <c r="V2" s="76"/>
    </row>
    <row r="3" spans="1:37" s="75" customFormat="1" ht="18.75" outlineLevel="1" x14ac:dyDescent="0.3">
      <c r="A3" s="76"/>
      <c r="D3" s="77"/>
      <c r="G3" s="78"/>
      <c r="H3" s="79"/>
      <c r="I3" s="79"/>
      <c r="J3" s="79"/>
      <c r="K3" s="79"/>
      <c r="L3" s="77"/>
      <c r="M3" s="77"/>
      <c r="N3" s="77"/>
      <c r="O3" s="77"/>
      <c r="P3" s="77"/>
      <c r="Q3" s="77"/>
      <c r="R3" s="75" t="s">
        <v>294</v>
      </c>
      <c r="S3" s="76"/>
      <c r="T3" s="76"/>
      <c r="U3" s="76"/>
      <c r="V3" s="76"/>
    </row>
    <row r="4" spans="1:37" s="75" customFormat="1" ht="18.75" outlineLevel="1" x14ac:dyDescent="0.3">
      <c r="A4" s="76"/>
      <c r="D4" s="77"/>
      <c r="G4" s="78"/>
      <c r="H4" s="79"/>
      <c r="I4" s="79"/>
      <c r="J4" s="79"/>
      <c r="K4" s="79"/>
      <c r="L4" s="77"/>
      <c r="M4" s="77"/>
      <c r="N4" s="77"/>
      <c r="O4" s="77"/>
      <c r="P4" s="77"/>
      <c r="Q4" s="77"/>
      <c r="S4" s="76"/>
      <c r="T4" s="76"/>
      <c r="U4" s="76"/>
      <c r="V4" s="76"/>
    </row>
    <row r="5" spans="1:37" s="75" customFormat="1" ht="18.75" outlineLevel="1" x14ac:dyDescent="0.3">
      <c r="A5" s="76"/>
      <c r="D5" s="77"/>
      <c r="G5" s="78"/>
      <c r="H5" s="79"/>
      <c r="I5" s="79"/>
      <c r="J5" s="79"/>
      <c r="K5" s="79"/>
      <c r="L5" s="77"/>
      <c r="M5" s="77"/>
      <c r="N5" s="77"/>
      <c r="O5" s="77"/>
      <c r="P5" s="77"/>
      <c r="Q5" s="77"/>
      <c r="R5" s="75" t="s">
        <v>295</v>
      </c>
      <c r="S5" s="76"/>
      <c r="T5" s="76"/>
      <c r="U5" s="76"/>
      <c r="V5" s="76"/>
    </row>
    <row r="6" spans="1:37" s="75" customFormat="1" ht="18.75" outlineLevel="1" x14ac:dyDescent="0.3">
      <c r="A6" s="76"/>
      <c r="D6" s="77"/>
      <c r="G6" s="78"/>
      <c r="H6" s="79"/>
      <c r="I6" s="79"/>
      <c r="J6" s="79"/>
      <c r="K6" s="79"/>
      <c r="L6" s="77"/>
      <c r="M6" s="77"/>
      <c r="N6" s="77"/>
      <c r="O6" s="77"/>
      <c r="P6" s="77"/>
      <c r="Q6" s="77"/>
      <c r="S6" s="76"/>
      <c r="T6" s="76"/>
      <c r="U6" s="76"/>
      <c r="V6" s="76"/>
    </row>
    <row r="7" spans="1:37" s="75" customFormat="1" ht="18.75" outlineLevel="1" x14ac:dyDescent="0.3">
      <c r="A7" s="76"/>
      <c r="D7" s="77"/>
      <c r="G7" s="78"/>
      <c r="H7" s="79"/>
      <c r="I7" s="79"/>
      <c r="J7" s="79"/>
      <c r="K7" s="79"/>
      <c r="L7" s="77"/>
      <c r="M7" s="77"/>
      <c r="N7" s="77"/>
      <c r="O7" s="77"/>
      <c r="P7" s="77"/>
      <c r="Q7" s="77"/>
      <c r="R7" s="75" t="s">
        <v>296</v>
      </c>
      <c r="S7" s="76"/>
      <c r="T7" s="76"/>
      <c r="U7" s="76"/>
      <c r="V7" s="76"/>
    </row>
    <row r="8" spans="1:37" s="75" customFormat="1" ht="18.75" outlineLevel="1" x14ac:dyDescent="0.3">
      <c r="A8" s="76"/>
      <c r="D8" s="77"/>
      <c r="G8" s="78"/>
      <c r="H8" s="79"/>
      <c r="I8" s="79"/>
      <c r="J8" s="79"/>
      <c r="K8" s="79"/>
      <c r="L8" s="77"/>
      <c r="M8" s="77"/>
      <c r="N8" s="77"/>
      <c r="O8" s="77"/>
      <c r="P8" s="77"/>
      <c r="Q8" s="77"/>
      <c r="S8" s="76"/>
      <c r="T8" s="76"/>
      <c r="U8" s="76"/>
      <c r="V8" s="76"/>
    </row>
    <row r="9" spans="1:37" s="75" customFormat="1" ht="18.75" outlineLevel="1" x14ac:dyDescent="0.3">
      <c r="A9" s="76"/>
      <c r="D9" s="77"/>
      <c r="G9" s="78"/>
      <c r="H9" s="79"/>
      <c r="I9" s="79"/>
      <c r="J9" s="79"/>
      <c r="K9" s="79"/>
      <c r="L9" s="77"/>
      <c r="M9" s="77"/>
      <c r="N9" s="77"/>
      <c r="O9" s="77"/>
      <c r="P9" s="77"/>
      <c r="Q9" s="77" t="s">
        <v>298</v>
      </c>
      <c r="S9" s="76"/>
      <c r="T9" s="76"/>
      <c r="U9" s="76"/>
      <c r="V9" s="76"/>
    </row>
    <row r="10" spans="1:37" s="75" customFormat="1" ht="18.75" outlineLevel="1" x14ac:dyDescent="0.3">
      <c r="A10" s="76"/>
      <c r="D10" s="77"/>
      <c r="G10" s="78"/>
      <c r="H10" s="79"/>
      <c r="I10" s="79"/>
      <c r="J10" s="79"/>
      <c r="K10" s="79"/>
      <c r="L10" s="77"/>
      <c r="M10" s="77"/>
      <c r="N10" s="77"/>
      <c r="O10" s="77"/>
      <c r="P10" s="77"/>
      <c r="Q10" s="77"/>
      <c r="S10" s="76"/>
      <c r="T10" s="76"/>
      <c r="U10" s="76"/>
      <c r="V10" s="76"/>
    </row>
    <row r="11" spans="1:37" s="75" customFormat="1" ht="18.75" outlineLevel="1" x14ac:dyDescent="0.3">
      <c r="A11" s="76"/>
      <c r="D11" s="77"/>
      <c r="G11" s="78"/>
      <c r="H11" s="79"/>
      <c r="I11" s="79"/>
      <c r="J11" s="79"/>
      <c r="K11" s="79"/>
      <c r="L11" s="77"/>
      <c r="M11" s="77"/>
      <c r="N11" s="77"/>
      <c r="O11" s="77"/>
      <c r="P11" s="77"/>
      <c r="Q11" s="77"/>
      <c r="S11" s="76"/>
      <c r="T11" s="76"/>
      <c r="U11" s="76"/>
      <c r="V11" s="76"/>
    </row>
    <row r="12" spans="1:37" s="75" customFormat="1" ht="30" customHeight="1" x14ac:dyDescent="0.3">
      <c r="A12" s="99" t="s">
        <v>297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5"/>
      <c r="Y12" s="95"/>
    </row>
    <row r="13" spans="1:37" ht="18.75" customHeight="1" x14ac:dyDescent="0.25"/>
    <row r="14" spans="1:37" s="1" customFormat="1" ht="45" customHeight="1" x14ac:dyDescent="0.2">
      <c r="A14" s="100" t="s">
        <v>282</v>
      </c>
      <c r="B14" s="97" t="s">
        <v>0</v>
      </c>
      <c r="C14" s="97" t="s">
        <v>1</v>
      </c>
      <c r="D14" s="101" t="s">
        <v>2</v>
      </c>
      <c r="E14" s="97" t="s">
        <v>3</v>
      </c>
      <c r="F14" s="97" t="s">
        <v>4</v>
      </c>
      <c r="G14" s="98" t="s">
        <v>5</v>
      </c>
      <c r="H14" s="98" t="s">
        <v>6</v>
      </c>
      <c r="I14" s="98" t="s">
        <v>7</v>
      </c>
      <c r="J14" s="98"/>
      <c r="K14" s="98"/>
      <c r="L14" s="101" t="s">
        <v>8</v>
      </c>
      <c r="M14" s="101"/>
      <c r="N14" s="101"/>
      <c r="O14" s="101" t="s">
        <v>9</v>
      </c>
      <c r="P14" s="101"/>
      <c r="Q14" s="101"/>
      <c r="R14" s="97" t="s">
        <v>10</v>
      </c>
      <c r="S14" s="97" t="s">
        <v>11</v>
      </c>
      <c r="T14" s="97"/>
      <c r="U14" s="97" t="s">
        <v>12</v>
      </c>
      <c r="V14" s="97"/>
      <c r="W14" s="97"/>
      <c r="X14" s="97" t="s">
        <v>13</v>
      </c>
      <c r="Y14" s="97" t="s">
        <v>14</v>
      </c>
      <c r="Z14" s="97" t="s">
        <v>15</v>
      </c>
      <c r="AA14" s="97"/>
      <c r="AB14" s="97"/>
      <c r="AC14" s="97"/>
      <c r="AD14" s="97"/>
      <c r="AE14" s="97"/>
      <c r="AF14" s="97" t="s">
        <v>16</v>
      </c>
      <c r="AG14" s="97"/>
      <c r="AH14" s="97"/>
      <c r="AI14" s="97"/>
      <c r="AJ14" s="97"/>
      <c r="AK14" s="97"/>
    </row>
    <row r="15" spans="1:37" s="1" customFormat="1" ht="45.75" customHeight="1" x14ac:dyDescent="0.2">
      <c r="A15" s="100"/>
      <c r="B15" s="97"/>
      <c r="C15" s="97"/>
      <c r="D15" s="101"/>
      <c r="E15" s="97"/>
      <c r="F15" s="97"/>
      <c r="G15" s="98"/>
      <c r="H15" s="98"/>
      <c r="I15" s="88" t="s">
        <v>17</v>
      </c>
      <c r="J15" s="88" t="s">
        <v>18</v>
      </c>
      <c r="K15" s="88" t="s">
        <v>19</v>
      </c>
      <c r="L15" s="89" t="s">
        <v>17</v>
      </c>
      <c r="M15" s="89" t="s">
        <v>18</v>
      </c>
      <c r="N15" s="89" t="s">
        <v>19</v>
      </c>
      <c r="O15" s="89" t="s">
        <v>20</v>
      </c>
      <c r="P15" s="89" t="s">
        <v>21</v>
      </c>
      <c r="Q15" s="89" t="s">
        <v>22</v>
      </c>
      <c r="R15" s="97"/>
      <c r="S15" s="87" t="s">
        <v>23</v>
      </c>
      <c r="T15" s="87" t="s">
        <v>24</v>
      </c>
      <c r="U15" s="87" t="s">
        <v>24</v>
      </c>
      <c r="V15" s="87" t="s">
        <v>23</v>
      </c>
      <c r="W15" s="87" t="s">
        <v>25</v>
      </c>
      <c r="X15" s="97"/>
      <c r="Y15" s="97"/>
      <c r="Z15" s="87" t="s">
        <v>1</v>
      </c>
      <c r="AA15" s="87" t="s">
        <v>26</v>
      </c>
      <c r="AB15" s="87" t="s">
        <v>27</v>
      </c>
      <c r="AC15" s="87" t="s">
        <v>28</v>
      </c>
      <c r="AD15" s="2" t="s">
        <v>29</v>
      </c>
      <c r="AE15" s="2" t="s">
        <v>30</v>
      </c>
      <c r="AF15" s="87" t="s">
        <v>1</v>
      </c>
      <c r="AG15" s="87" t="s">
        <v>26</v>
      </c>
      <c r="AH15" s="87" t="s">
        <v>27</v>
      </c>
      <c r="AI15" s="87" t="s">
        <v>28</v>
      </c>
      <c r="AJ15" s="3" t="s">
        <v>29</v>
      </c>
      <c r="AK15" s="3" t="s">
        <v>30</v>
      </c>
    </row>
    <row r="16" spans="1:37" s="1" customFormat="1" ht="17.25" customHeight="1" x14ac:dyDescent="0.2">
      <c r="A16" s="90">
        <v>1</v>
      </c>
      <c r="B16" s="90">
        <v>2</v>
      </c>
      <c r="C16" s="90">
        <v>3</v>
      </c>
      <c r="D16" s="90">
        <v>4</v>
      </c>
      <c r="E16" s="90">
        <v>5</v>
      </c>
      <c r="F16" s="90">
        <v>6</v>
      </c>
      <c r="G16" s="90">
        <v>7</v>
      </c>
      <c r="H16" s="90">
        <v>8</v>
      </c>
      <c r="I16" s="90">
        <v>9</v>
      </c>
      <c r="J16" s="90">
        <v>10</v>
      </c>
      <c r="K16" s="90">
        <v>11</v>
      </c>
      <c r="L16" s="90">
        <v>12</v>
      </c>
      <c r="M16" s="90">
        <v>13</v>
      </c>
      <c r="N16" s="90">
        <v>14</v>
      </c>
      <c r="O16" s="90">
        <v>15</v>
      </c>
      <c r="P16" s="90">
        <v>16</v>
      </c>
      <c r="Q16" s="90">
        <v>17</v>
      </c>
      <c r="R16" s="90">
        <v>18</v>
      </c>
      <c r="S16" s="90">
        <v>19</v>
      </c>
      <c r="T16" s="90">
        <v>20</v>
      </c>
      <c r="U16" s="90">
        <v>21</v>
      </c>
      <c r="V16" s="90">
        <v>22</v>
      </c>
      <c r="W16" s="90">
        <v>23</v>
      </c>
      <c r="X16" s="90">
        <v>24</v>
      </c>
      <c r="Y16" s="90">
        <v>25</v>
      </c>
      <c r="Z16" s="90">
        <v>26</v>
      </c>
      <c r="AA16" s="90">
        <v>27</v>
      </c>
      <c r="AB16" s="90">
        <v>28</v>
      </c>
      <c r="AC16" s="90">
        <v>29</v>
      </c>
      <c r="AD16" s="90">
        <v>30</v>
      </c>
      <c r="AE16" s="90">
        <v>31</v>
      </c>
      <c r="AF16" s="90">
        <v>32</v>
      </c>
      <c r="AG16" s="90">
        <v>33</v>
      </c>
      <c r="AH16" s="90">
        <v>34</v>
      </c>
      <c r="AI16" s="90">
        <v>35</v>
      </c>
      <c r="AJ16" s="90">
        <v>36</v>
      </c>
      <c r="AK16" s="90">
        <v>37</v>
      </c>
    </row>
    <row r="17" spans="1:37" s="1" customFormat="1" ht="24.95" customHeight="1" x14ac:dyDescent="0.2">
      <c r="A17" s="90">
        <v>1</v>
      </c>
      <c r="B17" s="87" t="s">
        <v>70</v>
      </c>
      <c r="C17" s="87" t="s">
        <v>71</v>
      </c>
      <c r="D17" s="89" t="s">
        <v>31</v>
      </c>
      <c r="E17" s="87" t="s">
        <v>18</v>
      </c>
      <c r="F17" s="56">
        <v>1</v>
      </c>
      <c r="G17" s="88"/>
      <c r="H17" s="88">
        <v>29.4</v>
      </c>
      <c r="I17" s="88">
        <f t="shared" ref="I17:I40" si="0">IF(R17="Подлежит расселению",H17,IF(R17="Расселено",0,IF(R17="Пустующие",0,IF(R17="В суде",H17))))</f>
        <v>0</v>
      </c>
      <c r="J17" s="88">
        <f t="shared" ref="J17:J40" si="1">IF(E17="Муниципальная",I17,IF(E17="Частная",0))</f>
        <v>0</v>
      </c>
      <c r="K17" s="88">
        <f t="shared" ref="K17:K40" si="2">IF(E17="Муниципальная",0,IF(E17="Частная",I17))</f>
        <v>0</v>
      </c>
      <c r="L17" s="89">
        <f t="shared" ref="L17:N40" si="3">IF(I17&gt;0,1,IF(I17=0,0))</f>
        <v>0</v>
      </c>
      <c r="M17" s="89">
        <f t="shared" si="3"/>
        <v>0</v>
      </c>
      <c r="N17" s="89">
        <f t="shared" si="3"/>
        <v>0</v>
      </c>
      <c r="O17" s="89">
        <v>0</v>
      </c>
      <c r="P17" s="89"/>
      <c r="Q17" s="89">
        <v>0</v>
      </c>
      <c r="R17" s="87" t="s">
        <v>53</v>
      </c>
      <c r="S17" s="87">
        <v>2</v>
      </c>
      <c r="T17" s="35">
        <v>41794</v>
      </c>
      <c r="U17" s="87"/>
      <c r="V17" s="87"/>
      <c r="W17" s="37">
        <v>43465</v>
      </c>
      <c r="X17" s="87" t="s">
        <v>33</v>
      </c>
      <c r="Y17" s="35" t="s">
        <v>34</v>
      </c>
      <c r="Z17" s="4" t="e">
        <v>#N/A</v>
      </c>
      <c r="AA17" s="4" t="e">
        <v>#N/A</v>
      </c>
      <c r="AB17" s="4" t="e">
        <v>#N/A</v>
      </c>
      <c r="AC17" s="4" t="e">
        <v>#N/A</v>
      </c>
      <c r="AD17" s="7" t="e">
        <v>#N/A</v>
      </c>
      <c r="AE17" s="7" t="e">
        <v>#N/A</v>
      </c>
      <c r="AF17" s="4"/>
      <c r="AG17" s="4"/>
      <c r="AH17" s="4"/>
      <c r="AI17" s="4"/>
      <c r="AJ17" s="4"/>
      <c r="AK17" s="4"/>
    </row>
    <row r="18" spans="1:37" s="1" customFormat="1" ht="24.95" customHeight="1" x14ac:dyDescent="0.2">
      <c r="A18" s="90">
        <v>1</v>
      </c>
      <c r="B18" s="87" t="s">
        <v>70</v>
      </c>
      <c r="C18" s="87" t="s">
        <v>71</v>
      </c>
      <c r="D18" s="89" t="s">
        <v>35</v>
      </c>
      <c r="E18" s="87" t="s">
        <v>18</v>
      </c>
      <c r="F18" s="56">
        <v>1</v>
      </c>
      <c r="G18" s="88"/>
      <c r="H18" s="88">
        <v>29</v>
      </c>
      <c r="I18" s="88">
        <f t="shared" si="0"/>
        <v>0</v>
      </c>
      <c r="J18" s="88">
        <f t="shared" si="1"/>
        <v>0</v>
      </c>
      <c r="K18" s="88">
        <f t="shared" si="2"/>
        <v>0</v>
      </c>
      <c r="L18" s="89">
        <f t="shared" si="3"/>
        <v>0</v>
      </c>
      <c r="M18" s="89">
        <f t="shared" si="3"/>
        <v>0</v>
      </c>
      <c r="N18" s="89">
        <f t="shared" si="3"/>
        <v>0</v>
      </c>
      <c r="O18" s="89">
        <v>0</v>
      </c>
      <c r="P18" s="89"/>
      <c r="Q18" s="89">
        <v>0</v>
      </c>
      <c r="R18" s="87" t="s">
        <v>53</v>
      </c>
      <c r="S18" s="87">
        <v>2</v>
      </c>
      <c r="T18" s="35">
        <v>41794</v>
      </c>
      <c r="U18" s="87"/>
      <c r="V18" s="87"/>
      <c r="W18" s="37">
        <v>43465</v>
      </c>
      <c r="X18" s="87" t="s">
        <v>33</v>
      </c>
      <c r="Y18" s="35" t="s">
        <v>34</v>
      </c>
      <c r="Z18" s="4" t="s">
        <v>72</v>
      </c>
      <c r="AA18" s="4">
        <v>22</v>
      </c>
      <c r="AB18" s="4">
        <v>3</v>
      </c>
      <c r="AC18" s="4">
        <v>66.099999999999994</v>
      </c>
      <c r="AD18" s="7" t="s">
        <v>73</v>
      </c>
      <c r="AE18" s="7">
        <v>0</v>
      </c>
      <c r="AF18" s="4"/>
      <c r="AG18" s="4"/>
      <c r="AH18" s="4"/>
      <c r="AI18" s="4"/>
      <c r="AJ18" s="4"/>
      <c r="AK18" s="4"/>
    </row>
    <row r="19" spans="1:37" s="1" customFormat="1" ht="24.95" customHeight="1" x14ac:dyDescent="0.2">
      <c r="A19" s="90">
        <v>1</v>
      </c>
      <c r="B19" s="87" t="s">
        <v>70</v>
      </c>
      <c r="C19" s="87" t="s">
        <v>71</v>
      </c>
      <c r="D19" s="89" t="s">
        <v>36</v>
      </c>
      <c r="E19" s="87" t="s">
        <v>19</v>
      </c>
      <c r="F19" s="56">
        <v>1</v>
      </c>
      <c r="G19" s="88"/>
      <c r="H19" s="88">
        <v>28.9</v>
      </c>
      <c r="I19" s="88">
        <f t="shared" si="0"/>
        <v>0</v>
      </c>
      <c r="J19" s="88">
        <f t="shared" si="1"/>
        <v>0</v>
      </c>
      <c r="K19" s="88">
        <f t="shared" si="2"/>
        <v>0</v>
      </c>
      <c r="L19" s="89">
        <f t="shared" si="3"/>
        <v>0</v>
      </c>
      <c r="M19" s="89">
        <f t="shared" si="3"/>
        <v>0</v>
      </c>
      <c r="N19" s="89">
        <f t="shared" si="3"/>
        <v>0</v>
      </c>
      <c r="O19" s="89">
        <v>0</v>
      </c>
      <c r="P19" s="89"/>
      <c r="Q19" s="89">
        <v>0</v>
      </c>
      <c r="R19" s="87" t="s">
        <v>53</v>
      </c>
      <c r="S19" s="87">
        <v>2</v>
      </c>
      <c r="T19" s="35">
        <v>41794</v>
      </c>
      <c r="U19" s="87"/>
      <c r="V19" s="87"/>
      <c r="W19" s="37">
        <v>43465</v>
      </c>
      <c r="X19" s="87" t="s">
        <v>33</v>
      </c>
      <c r="Y19" s="35" t="s">
        <v>34</v>
      </c>
      <c r="Z19" s="4" t="e">
        <v>#N/A</v>
      </c>
      <c r="AA19" s="4" t="e">
        <v>#N/A</v>
      </c>
      <c r="AB19" s="4" t="e">
        <v>#N/A</v>
      </c>
      <c r="AC19" s="4" t="e">
        <v>#N/A</v>
      </c>
      <c r="AD19" s="7" t="e">
        <v>#N/A</v>
      </c>
      <c r="AE19" s="7" t="e">
        <v>#N/A</v>
      </c>
      <c r="AF19" s="4"/>
      <c r="AG19" s="4"/>
      <c r="AH19" s="4"/>
      <c r="AI19" s="4"/>
      <c r="AJ19" s="4"/>
      <c r="AK19" s="4"/>
    </row>
    <row r="20" spans="1:37" s="1" customFormat="1" ht="24.95" customHeight="1" x14ac:dyDescent="0.2">
      <c r="A20" s="90">
        <v>1</v>
      </c>
      <c r="B20" s="87" t="s">
        <v>70</v>
      </c>
      <c r="C20" s="87" t="s">
        <v>71</v>
      </c>
      <c r="D20" s="89" t="s">
        <v>37</v>
      </c>
      <c r="E20" s="87" t="s">
        <v>19</v>
      </c>
      <c r="F20" s="56">
        <v>1</v>
      </c>
      <c r="G20" s="88"/>
      <c r="H20" s="88">
        <v>29.8</v>
      </c>
      <c r="I20" s="88">
        <f t="shared" si="0"/>
        <v>0</v>
      </c>
      <c r="J20" s="88">
        <f t="shared" si="1"/>
        <v>0</v>
      </c>
      <c r="K20" s="88">
        <f t="shared" si="2"/>
        <v>0</v>
      </c>
      <c r="L20" s="89">
        <f t="shared" si="3"/>
        <v>0</v>
      </c>
      <c r="M20" s="89">
        <f t="shared" si="3"/>
        <v>0</v>
      </c>
      <c r="N20" s="89">
        <f t="shared" si="3"/>
        <v>0</v>
      </c>
      <c r="O20" s="89">
        <v>0</v>
      </c>
      <c r="P20" s="89"/>
      <c r="Q20" s="89">
        <v>0</v>
      </c>
      <c r="R20" s="87" t="s">
        <v>53</v>
      </c>
      <c r="S20" s="87">
        <v>2</v>
      </c>
      <c r="T20" s="35">
        <v>41794</v>
      </c>
      <c r="U20" s="87"/>
      <c r="V20" s="87"/>
      <c r="W20" s="37">
        <v>43465</v>
      </c>
      <c r="X20" s="87" t="s">
        <v>33</v>
      </c>
      <c r="Y20" s="35" t="s">
        <v>34</v>
      </c>
      <c r="Z20" s="4" t="e">
        <v>#N/A</v>
      </c>
      <c r="AA20" s="4" t="e">
        <v>#N/A</v>
      </c>
      <c r="AB20" s="4" t="e">
        <v>#N/A</v>
      </c>
      <c r="AC20" s="4" t="e">
        <v>#N/A</v>
      </c>
      <c r="AD20" s="7" t="e">
        <v>#N/A</v>
      </c>
      <c r="AE20" s="7" t="e">
        <v>#N/A</v>
      </c>
      <c r="AF20" s="4"/>
      <c r="AG20" s="4"/>
      <c r="AH20" s="4"/>
      <c r="AI20" s="4"/>
      <c r="AJ20" s="4"/>
      <c r="AK20" s="4"/>
    </row>
    <row r="21" spans="1:37" s="1" customFormat="1" ht="24.95" customHeight="1" x14ac:dyDescent="0.2">
      <c r="A21" s="90">
        <v>1</v>
      </c>
      <c r="B21" s="87" t="s">
        <v>70</v>
      </c>
      <c r="C21" s="87" t="s">
        <v>71</v>
      </c>
      <c r="D21" s="89" t="s">
        <v>74</v>
      </c>
      <c r="E21" s="87" t="s">
        <v>19</v>
      </c>
      <c r="F21" s="56">
        <v>2</v>
      </c>
      <c r="G21" s="88"/>
      <c r="H21" s="88">
        <v>42.2</v>
      </c>
      <c r="I21" s="88">
        <f t="shared" si="0"/>
        <v>0</v>
      </c>
      <c r="J21" s="88">
        <f t="shared" si="1"/>
        <v>0</v>
      </c>
      <c r="K21" s="88">
        <f t="shared" si="2"/>
        <v>0</v>
      </c>
      <c r="L21" s="89">
        <f t="shared" si="3"/>
        <v>0</v>
      </c>
      <c r="M21" s="89">
        <f t="shared" si="3"/>
        <v>0</v>
      </c>
      <c r="N21" s="89">
        <f t="shared" si="3"/>
        <v>0</v>
      </c>
      <c r="O21" s="89">
        <v>0</v>
      </c>
      <c r="P21" s="89"/>
      <c r="Q21" s="89">
        <v>0</v>
      </c>
      <c r="R21" s="87" t="s">
        <v>53</v>
      </c>
      <c r="S21" s="87">
        <v>2</v>
      </c>
      <c r="T21" s="35">
        <v>41794</v>
      </c>
      <c r="U21" s="87"/>
      <c r="V21" s="87"/>
      <c r="W21" s="37">
        <v>43465</v>
      </c>
      <c r="X21" s="87" t="s">
        <v>33</v>
      </c>
      <c r="Y21" s="35" t="s">
        <v>34</v>
      </c>
      <c r="Z21" s="4" t="e">
        <v>#N/A</v>
      </c>
      <c r="AA21" s="4" t="e">
        <v>#N/A</v>
      </c>
      <c r="AB21" s="4" t="e">
        <v>#N/A</v>
      </c>
      <c r="AC21" s="4" t="e">
        <v>#N/A</v>
      </c>
      <c r="AD21" s="7" t="e">
        <v>#N/A</v>
      </c>
      <c r="AE21" s="7" t="e">
        <v>#N/A</v>
      </c>
      <c r="AF21" s="4"/>
      <c r="AG21" s="4"/>
      <c r="AH21" s="4"/>
      <c r="AI21" s="4"/>
      <c r="AJ21" s="4"/>
      <c r="AK21" s="4"/>
    </row>
    <row r="22" spans="1:37" s="1" customFormat="1" ht="24.95" customHeight="1" x14ac:dyDescent="0.2">
      <c r="A22" s="90">
        <v>1</v>
      </c>
      <c r="B22" s="87" t="s">
        <v>70</v>
      </c>
      <c r="C22" s="87" t="s">
        <v>71</v>
      </c>
      <c r="D22" s="89" t="s">
        <v>40</v>
      </c>
      <c r="E22" s="87" t="s">
        <v>19</v>
      </c>
      <c r="F22" s="56">
        <v>1</v>
      </c>
      <c r="G22" s="88"/>
      <c r="H22" s="88">
        <v>29.3</v>
      </c>
      <c r="I22" s="88">
        <f t="shared" si="0"/>
        <v>29.3</v>
      </c>
      <c r="J22" s="88">
        <f t="shared" si="1"/>
        <v>0</v>
      </c>
      <c r="K22" s="88">
        <f t="shared" si="2"/>
        <v>29.3</v>
      </c>
      <c r="L22" s="89">
        <f t="shared" si="3"/>
        <v>1</v>
      </c>
      <c r="M22" s="89">
        <f t="shared" si="3"/>
        <v>0</v>
      </c>
      <c r="N22" s="89">
        <f t="shared" si="3"/>
        <v>1</v>
      </c>
      <c r="O22" s="89">
        <v>4</v>
      </c>
      <c r="P22" s="89"/>
      <c r="Q22" s="89">
        <f t="shared" ref="Q22:Q85" si="4">O22-P22</f>
        <v>4</v>
      </c>
      <c r="R22" s="87" t="s">
        <v>32</v>
      </c>
      <c r="S22" s="87">
        <v>2</v>
      </c>
      <c r="T22" s="35">
        <v>41794</v>
      </c>
      <c r="U22" s="87"/>
      <c r="V22" s="87"/>
      <c r="W22" s="37">
        <v>43465</v>
      </c>
      <c r="X22" s="87" t="s">
        <v>33</v>
      </c>
      <c r="Y22" s="35" t="s">
        <v>34</v>
      </c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s="1" customFormat="1" ht="24.95" customHeight="1" x14ac:dyDescent="0.2">
      <c r="A23" s="90">
        <v>1</v>
      </c>
      <c r="B23" s="87" t="s">
        <v>70</v>
      </c>
      <c r="C23" s="87" t="s">
        <v>71</v>
      </c>
      <c r="D23" s="89" t="s">
        <v>41</v>
      </c>
      <c r="E23" s="87" t="s">
        <v>19</v>
      </c>
      <c r="F23" s="56">
        <v>1</v>
      </c>
      <c r="G23" s="88"/>
      <c r="H23" s="88">
        <v>29.6</v>
      </c>
      <c r="I23" s="88">
        <f t="shared" si="0"/>
        <v>29.6</v>
      </c>
      <c r="J23" s="88">
        <f t="shared" si="1"/>
        <v>0</v>
      </c>
      <c r="K23" s="88">
        <f t="shared" si="2"/>
        <v>29.6</v>
      </c>
      <c r="L23" s="89">
        <f t="shared" si="3"/>
        <v>1</v>
      </c>
      <c r="M23" s="89">
        <f t="shared" si="3"/>
        <v>0</v>
      </c>
      <c r="N23" s="89">
        <f t="shared" si="3"/>
        <v>1</v>
      </c>
      <c r="O23" s="89">
        <v>1</v>
      </c>
      <c r="P23" s="89"/>
      <c r="Q23" s="89">
        <f t="shared" si="4"/>
        <v>1</v>
      </c>
      <c r="R23" s="87" t="s">
        <v>32</v>
      </c>
      <c r="S23" s="87">
        <v>2</v>
      </c>
      <c r="T23" s="35">
        <v>41794</v>
      </c>
      <c r="U23" s="87"/>
      <c r="V23" s="87"/>
      <c r="W23" s="37">
        <v>43465</v>
      </c>
      <c r="X23" s="87" t="s">
        <v>33</v>
      </c>
      <c r="Y23" s="35" t="s">
        <v>34</v>
      </c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s="1" customFormat="1" ht="24.95" customHeight="1" x14ac:dyDescent="0.2">
      <c r="A24" s="90">
        <v>1</v>
      </c>
      <c r="B24" s="87" t="s">
        <v>70</v>
      </c>
      <c r="C24" s="87" t="s">
        <v>71</v>
      </c>
      <c r="D24" s="89" t="s">
        <v>42</v>
      </c>
      <c r="E24" s="87" t="s">
        <v>19</v>
      </c>
      <c r="F24" s="56">
        <v>1</v>
      </c>
      <c r="G24" s="88"/>
      <c r="H24" s="88">
        <v>28.2</v>
      </c>
      <c r="I24" s="88">
        <f t="shared" si="0"/>
        <v>28.2</v>
      </c>
      <c r="J24" s="88">
        <f t="shared" si="1"/>
        <v>0</v>
      </c>
      <c r="K24" s="88">
        <f t="shared" si="2"/>
        <v>28.2</v>
      </c>
      <c r="L24" s="89">
        <f t="shared" si="3"/>
        <v>1</v>
      </c>
      <c r="M24" s="89">
        <f t="shared" si="3"/>
        <v>0</v>
      </c>
      <c r="N24" s="89">
        <f t="shared" si="3"/>
        <v>1</v>
      </c>
      <c r="O24" s="89">
        <v>4</v>
      </c>
      <c r="P24" s="89"/>
      <c r="Q24" s="89">
        <f t="shared" si="4"/>
        <v>4</v>
      </c>
      <c r="R24" s="87" t="s">
        <v>32</v>
      </c>
      <c r="S24" s="87">
        <v>2</v>
      </c>
      <c r="T24" s="35">
        <v>41794</v>
      </c>
      <c r="U24" s="87"/>
      <c r="V24" s="87"/>
      <c r="W24" s="37">
        <v>43465</v>
      </c>
      <c r="X24" s="87" t="s">
        <v>33</v>
      </c>
      <c r="Y24" s="35" t="s">
        <v>34</v>
      </c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s="1" customFormat="1" ht="24.95" customHeight="1" x14ac:dyDescent="0.2">
      <c r="A25" s="90">
        <v>1</v>
      </c>
      <c r="B25" s="87" t="s">
        <v>70</v>
      </c>
      <c r="C25" s="87" t="s">
        <v>71</v>
      </c>
      <c r="D25" s="89" t="s">
        <v>43</v>
      </c>
      <c r="E25" s="87" t="s">
        <v>19</v>
      </c>
      <c r="F25" s="56">
        <v>1</v>
      </c>
      <c r="G25" s="88"/>
      <c r="H25" s="88">
        <v>29</v>
      </c>
      <c r="I25" s="88">
        <f t="shared" si="0"/>
        <v>29</v>
      </c>
      <c r="J25" s="88">
        <f t="shared" si="1"/>
        <v>0</v>
      </c>
      <c r="K25" s="88">
        <f t="shared" si="2"/>
        <v>29</v>
      </c>
      <c r="L25" s="89">
        <f t="shared" si="3"/>
        <v>1</v>
      </c>
      <c r="M25" s="89">
        <f t="shared" si="3"/>
        <v>0</v>
      </c>
      <c r="N25" s="89">
        <f t="shared" si="3"/>
        <v>1</v>
      </c>
      <c r="O25" s="89">
        <v>4</v>
      </c>
      <c r="P25" s="89"/>
      <c r="Q25" s="89">
        <f t="shared" si="4"/>
        <v>4</v>
      </c>
      <c r="R25" s="87" t="s">
        <v>32</v>
      </c>
      <c r="S25" s="87">
        <v>2</v>
      </c>
      <c r="T25" s="35">
        <v>41794</v>
      </c>
      <c r="U25" s="87"/>
      <c r="V25" s="87"/>
      <c r="W25" s="37">
        <v>43465</v>
      </c>
      <c r="X25" s="87" t="s">
        <v>33</v>
      </c>
      <c r="Y25" s="35" t="s">
        <v>34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s="1" customFormat="1" ht="24.95" customHeight="1" x14ac:dyDescent="0.2">
      <c r="A26" s="90">
        <v>1</v>
      </c>
      <c r="B26" s="87" t="s">
        <v>70</v>
      </c>
      <c r="C26" s="87" t="s">
        <v>71</v>
      </c>
      <c r="D26" s="89" t="s">
        <v>44</v>
      </c>
      <c r="E26" s="87" t="s">
        <v>18</v>
      </c>
      <c r="F26" s="56">
        <v>1</v>
      </c>
      <c r="G26" s="88"/>
      <c r="H26" s="88">
        <v>29.1</v>
      </c>
      <c r="I26" s="88">
        <f t="shared" si="0"/>
        <v>0</v>
      </c>
      <c r="J26" s="88">
        <f t="shared" si="1"/>
        <v>0</v>
      </c>
      <c r="K26" s="88">
        <f t="shared" si="2"/>
        <v>0</v>
      </c>
      <c r="L26" s="89">
        <f t="shared" si="3"/>
        <v>0</v>
      </c>
      <c r="M26" s="89">
        <f t="shared" si="3"/>
        <v>0</v>
      </c>
      <c r="N26" s="89">
        <f t="shared" si="3"/>
        <v>0</v>
      </c>
      <c r="O26" s="89">
        <v>0</v>
      </c>
      <c r="P26" s="89"/>
      <c r="Q26" s="89">
        <v>0</v>
      </c>
      <c r="R26" s="87" t="s">
        <v>53</v>
      </c>
      <c r="S26" s="87">
        <v>2</v>
      </c>
      <c r="T26" s="35">
        <v>41794</v>
      </c>
      <c r="U26" s="87"/>
      <c r="V26" s="87"/>
      <c r="W26" s="37">
        <v>43465</v>
      </c>
      <c r="X26" s="87" t="s">
        <v>33</v>
      </c>
      <c r="Y26" s="35" t="s">
        <v>34</v>
      </c>
      <c r="Z26" s="4" t="e">
        <v>#N/A</v>
      </c>
      <c r="AA26" s="4" t="e">
        <v>#N/A</v>
      </c>
      <c r="AB26" s="4" t="e">
        <v>#N/A</v>
      </c>
      <c r="AC26" s="4" t="e">
        <v>#N/A</v>
      </c>
      <c r="AD26" s="7" t="e">
        <v>#N/A</v>
      </c>
      <c r="AE26" s="7" t="e">
        <v>#N/A</v>
      </c>
      <c r="AF26" s="4"/>
      <c r="AG26" s="4"/>
      <c r="AH26" s="4"/>
      <c r="AI26" s="4"/>
      <c r="AJ26" s="4"/>
      <c r="AK26" s="4"/>
    </row>
    <row r="27" spans="1:37" s="1" customFormat="1" ht="24.95" customHeight="1" x14ac:dyDescent="0.2">
      <c r="A27" s="90">
        <v>1</v>
      </c>
      <c r="B27" s="87" t="s">
        <v>70</v>
      </c>
      <c r="C27" s="87" t="s">
        <v>71</v>
      </c>
      <c r="D27" s="89" t="s">
        <v>45</v>
      </c>
      <c r="E27" s="87" t="s">
        <v>19</v>
      </c>
      <c r="F27" s="56">
        <v>1</v>
      </c>
      <c r="G27" s="88"/>
      <c r="H27" s="88">
        <v>29.3</v>
      </c>
      <c r="I27" s="88">
        <f t="shared" si="0"/>
        <v>0</v>
      </c>
      <c r="J27" s="88">
        <f t="shared" si="1"/>
        <v>0</v>
      </c>
      <c r="K27" s="88">
        <f t="shared" si="2"/>
        <v>0</v>
      </c>
      <c r="L27" s="89">
        <f t="shared" si="3"/>
        <v>0</v>
      </c>
      <c r="M27" s="89">
        <f t="shared" si="3"/>
        <v>0</v>
      </c>
      <c r="N27" s="89">
        <f t="shared" si="3"/>
        <v>0</v>
      </c>
      <c r="O27" s="89">
        <v>0</v>
      </c>
      <c r="P27" s="89"/>
      <c r="Q27" s="89">
        <v>0</v>
      </c>
      <c r="R27" s="87" t="s">
        <v>53</v>
      </c>
      <c r="S27" s="87">
        <v>2</v>
      </c>
      <c r="T27" s="35">
        <v>41794</v>
      </c>
      <c r="U27" s="87"/>
      <c r="V27" s="87"/>
      <c r="W27" s="37">
        <v>43465</v>
      </c>
      <c r="X27" s="87" t="s">
        <v>33</v>
      </c>
      <c r="Y27" s="35" t="s">
        <v>34</v>
      </c>
      <c r="Z27" s="4" t="s">
        <v>72</v>
      </c>
      <c r="AA27" s="4">
        <v>25</v>
      </c>
      <c r="AB27" s="4">
        <v>3</v>
      </c>
      <c r="AC27" s="4">
        <v>66</v>
      </c>
      <c r="AD27" s="7" t="s">
        <v>75</v>
      </c>
      <c r="AE27" s="7">
        <v>0</v>
      </c>
      <c r="AF27" s="4"/>
      <c r="AG27" s="4"/>
      <c r="AH27" s="4"/>
      <c r="AI27" s="4"/>
      <c r="AJ27" s="4"/>
      <c r="AK27" s="4"/>
    </row>
    <row r="28" spans="1:37" s="1" customFormat="1" ht="24.95" customHeight="1" x14ac:dyDescent="0.2">
      <c r="A28" s="90">
        <v>1</v>
      </c>
      <c r="B28" s="87" t="s">
        <v>70</v>
      </c>
      <c r="C28" s="87" t="s">
        <v>71</v>
      </c>
      <c r="D28" s="89" t="s">
        <v>48</v>
      </c>
      <c r="E28" s="87" t="s">
        <v>18</v>
      </c>
      <c r="F28" s="56">
        <v>1</v>
      </c>
      <c r="G28" s="88"/>
      <c r="H28" s="88">
        <v>29.1</v>
      </c>
      <c r="I28" s="88">
        <f t="shared" si="0"/>
        <v>0</v>
      </c>
      <c r="J28" s="88">
        <f t="shared" si="1"/>
        <v>0</v>
      </c>
      <c r="K28" s="88">
        <f t="shared" si="2"/>
        <v>0</v>
      </c>
      <c r="L28" s="89">
        <f t="shared" si="3"/>
        <v>0</v>
      </c>
      <c r="M28" s="89">
        <f t="shared" si="3"/>
        <v>0</v>
      </c>
      <c r="N28" s="89">
        <f t="shared" si="3"/>
        <v>0</v>
      </c>
      <c r="O28" s="89">
        <v>0</v>
      </c>
      <c r="P28" s="89"/>
      <c r="Q28" s="89">
        <v>0</v>
      </c>
      <c r="R28" s="87" t="s">
        <v>53</v>
      </c>
      <c r="S28" s="87">
        <v>2</v>
      </c>
      <c r="T28" s="35">
        <v>41794</v>
      </c>
      <c r="U28" s="87"/>
      <c r="V28" s="87"/>
      <c r="W28" s="37">
        <v>43465</v>
      </c>
      <c r="X28" s="87" t="s">
        <v>33</v>
      </c>
      <c r="Y28" s="35" t="s">
        <v>34</v>
      </c>
      <c r="Z28" s="4" t="e">
        <v>#N/A</v>
      </c>
      <c r="AA28" s="4" t="e">
        <v>#N/A</v>
      </c>
      <c r="AB28" s="4" t="e">
        <v>#N/A</v>
      </c>
      <c r="AC28" s="4" t="e">
        <v>#N/A</v>
      </c>
      <c r="AD28" s="7" t="e">
        <v>#N/A</v>
      </c>
      <c r="AE28" s="7" t="e">
        <v>#N/A</v>
      </c>
      <c r="AF28" s="4"/>
      <c r="AG28" s="4"/>
      <c r="AH28" s="4"/>
      <c r="AI28" s="4"/>
      <c r="AJ28" s="4"/>
      <c r="AK28" s="4"/>
    </row>
    <row r="29" spans="1:37" s="1" customFormat="1" ht="24.95" customHeight="1" x14ac:dyDescent="0.2">
      <c r="A29" s="90">
        <v>1</v>
      </c>
      <c r="B29" s="87" t="s">
        <v>70</v>
      </c>
      <c r="C29" s="87" t="s">
        <v>71</v>
      </c>
      <c r="D29" s="89" t="s">
        <v>49</v>
      </c>
      <c r="E29" s="87" t="s">
        <v>18</v>
      </c>
      <c r="F29" s="56">
        <v>1</v>
      </c>
      <c r="G29" s="88"/>
      <c r="H29" s="88">
        <v>29.4</v>
      </c>
      <c r="I29" s="88">
        <f t="shared" si="0"/>
        <v>0</v>
      </c>
      <c r="J29" s="88">
        <f t="shared" si="1"/>
        <v>0</v>
      </c>
      <c r="K29" s="88">
        <f t="shared" si="2"/>
        <v>0</v>
      </c>
      <c r="L29" s="89">
        <f t="shared" si="3"/>
        <v>0</v>
      </c>
      <c r="M29" s="89">
        <f t="shared" si="3"/>
        <v>0</v>
      </c>
      <c r="N29" s="89">
        <f t="shared" si="3"/>
        <v>0</v>
      </c>
      <c r="O29" s="89">
        <v>0</v>
      </c>
      <c r="P29" s="89"/>
      <c r="Q29" s="89">
        <v>0</v>
      </c>
      <c r="R29" s="87" t="s">
        <v>53</v>
      </c>
      <c r="S29" s="87">
        <v>2</v>
      </c>
      <c r="T29" s="35">
        <v>41794</v>
      </c>
      <c r="U29" s="87"/>
      <c r="V29" s="87"/>
      <c r="W29" s="37">
        <v>43465</v>
      </c>
      <c r="X29" s="87" t="s">
        <v>33</v>
      </c>
      <c r="Y29" s="35" t="s">
        <v>34</v>
      </c>
      <c r="Z29" s="4" t="s">
        <v>72</v>
      </c>
      <c r="AA29" s="4">
        <v>19</v>
      </c>
      <c r="AB29" s="4">
        <v>3</v>
      </c>
      <c r="AC29" s="4">
        <v>65.599999999999994</v>
      </c>
      <c r="AD29" s="7" t="s">
        <v>76</v>
      </c>
      <c r="AE29" s="7">
        <v>0</v>
      </c>
      <c r="AF29" s="4"/>
      <c r="AG29" s="4"/>
      <c r="AH29" s="4"/>
      <c r="AI29" s="4"/>
      <c r="AJ29" s="4"/>
      <c r="AK29" s="4"/>
    </row>
    <row r="30" spans="1:37" s="1" customFormat="1" ht="24.95" customHeight="1" x14ac:dyDescent="0.2">
      <c r="A30" s="90">
        <v>1</v>
      </c>
      <c r="B30" s="87" t="s">
        <v>70</v>
      </c>
      <c r="C30" s="87" t="s">
        <v>71</v>
      </c>
      <c r="D30" s="89" t="s">
        <v>50</v>
      </c>
      <c r="E30" s="87" t="s">
        <v>18</v>
      </c>
      <c r="F30" s="56">
        <v>1</v>
      </c>
      <c r="G30" s="88"/>
      <c r="H30" s="88">
        <v>29.2</v>
      </c>
      <c r="I30" s="88">
        <f t="shared" si="0"/>
        <v>29.2</v>
      </c>
      <c r="J30" s="88">
        <f t="shared" si="1"/>
        <v>29.2</v>
      </c>
      <c r="K30" s="88">
        <f t="shared" si="2"/>
        <v>0</v>
      </c>
      <c r="L30" s="89">
        <f t="shared" si="3"/>
        <v>1</v>
      </c>
      <c r="M30" s="89">
        <f t="shared" si="3"/>
        <v>1</v>
      </c>
      <c r="N30" s="89">
        <f t="shared" si="3"/>
        <v>0</v>
      </c>
      <c r="O30" s="89">
        <v>1</v>
      </c>
      <c r="P30" s="89"/>
      <c r="Q30" s="89">
        <f t="shared" si="4"/>
        <v>1</v>
      </c>
      <c r="R30" s="87" t="s">
        <v>32</v>
      </c>
      <c r="S30" s="87">
        <v>2</v>
      </c>
      <c r="T30" s="35">
        <v>41794</v>
      </c>
      <c r="U30" s="87"/>
      <c r="V30" s="87"/>
      <c r="W30" s="37">
        <v>43465</v>
      </c>
      <c r="X30" s="87" t="s">
        <v>33</v>
      </c>
      <c r="Y30" s="35" t="s">
        <v>34</v>
      </c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s="1" customFormat="1" ht="24.95" customHeight="1" x14ac:dyDescent="0.2">
      <c r="A31" s="90">
        <v>1</v>
      </c>
      <c r="B31" s="87" t="s">
        <v>70</v>
      </c>
      <c r="C31" s="87" t="s">
        <v>71</v>
      </c>
      <c r="D31" s="89" t="s">
        <v>51</v>
      </c>
      <c r="E31" s="87" t="s">
        <v>19</v>
      </c>
      <c r="F31" s="56">
        <v>1</v>
      </c>
      <c r="G31" s="88"/>
      <c r="H31" s="88">
        <v>29.1</v>
      </c>
      <c r="I31" s="88">
        <f t="shared" si="0"/>
        <v>0</v>
      </c>
      <c r="J31" s="88">
        <f t="shared" si="1"/>
        <v>0</v>
      </c>
      <c r="K31" s="88">
        <f t="shared" si="2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v>0</v>
      </c>
      <c r="P31" s="89"/>
      <c r="Q31" s="89">
        <v>0</v>
      </c>
      <c r="R31" s="87" t="s">
        <v>53</v>
      </c>
      <c r="S31" s="87">
        <v>2</v>
      </c>
      <c r="T31" s="35">
        <v>41794</v>
      </c>
      <c r="U31" s="87"/>
      <c r="V31" s="87"/>
      <c r="W31" s="37">
        <v>43465</v>
      </c>
      <c r="X31" s="87" t="s">
        <v>33</v>
      </c>
      <c r="Y31" s="35" t="s">
        <v>34</v>
      </c>
      <c r="Z31" s="4" t="e">
        <v>#N/A</v>
      </c>
      <c r="AA31" s="4" t="e">
        <v>#N/A</v>
      </c>
      <c r="AB31" s="4" t="e">
        <v>#N/A</v>
      </c>
      <c r="AC31" s="4" t="e">
        <v>#N/A</v>
      </c>
      <c r="AD31" s="7" t="e">
        <v>#N/A</v>
      </c>
      <c r="AE31" s="7" t="e">
        <v>#N/A</v>
      </c>
      <c r="AF31" s="4"/>
      <c r="AG31" s="4"/>
      <c r="AH31" s="4"/>
      <c r="AI31" s="4"/>
      <c r="AJ31" s="4"/>
      <c r="AK31" s="4"/>
    </row>
    <row r="32" spans="1:37" s="1" customFormat="1" ht="24.95" customHeight="1" x14ac:dyDescent="0.2">
      <c r="A32" s="90">
        <v>1</v>
      </c>
      <c r="B32" s="87" t="s">
        <v>70</v>
      </c>
      <c r="C32" s="87" t="s">
        <v>71</v>
      </c>
      <c r="D32" s="89" t="s">
        <v>77</v>
      </c>
      <c r="E32" s="87" t="s">
        <v>18</v>
      </c>
      <c r="F32" s="56">
        <v>2</v>
      </c>
      <c r="G32" s="88"/>
      <c r="H32" s="88">
        <v>43.5</v>
      </c>
      <c r="I32" s="88">
        <f t="shared" si="0"/>
        <v>0</v>
      </c>
      <c r="J32" s="88">
        <f t="shared" si="1"/>
        <v>0</v>
      </c>
      <c r="K32" s="88">
        <f t="shared" si="2"/>
        <v>0</v>
      </c>
      <c r="L32" s="89">
        <f t="shared" si="3"/>
        <v>0</v>
      </c>
      <c r="M32" s="89">
        <f t="shared" si="3"/>
        <v>0</v>
      </c>
      <c r="N32" s="89">
        <f t="shared" si="3"/>
        <v>0</v>
      </c>
      <c r="O32" s="89">
        <v>0</v>
      </c>
      <c r="P32" s="89"/>
      <c r="Q32" s="89">
        <v>0</v>
      </c>
      <c r="R32" s="87" t="s">
        <v>53</v>
      </c>
      <c r="S32" s="87">
        <v>2</v>
      </c>
      <c r="T32" s="35">
        <v>41794</v>
      </c>
      <c r="U32" s="87"/>
      <c r="V32" s="87"/>
      <c r="W32" s="37">
        <v>43465</v>
      </c>
      <c r="X32" s="87" t="s">
        <v>33</v>
      </c>
      <c r="Y32" s="35" t="s">
        <v>34</v>
      </c>
      <c r="Z32" s="4" t="s">
        <v>72</v>
      </c>
      <c r="AA32" s="4">
        <v>24</v>
      </c>
      <c r="AB32" s="4">
        <v>2</v>
      </c>
      <c r="AC32" s="4">
        <v>53.6</v>
      </c>
      <c r="AD32" s="7" t="s">
        <v>78</v>
      </c>
      <c r="AE32" s="7">
        <v>0</v>
      </c>
      <c r="AF32" s="4"/>
      <c r="AG32" s="4"/>
      <c r="AH32" s="4"/>
      <c r="AI32" s="4"/>
      <c r="AJ32" s="4"/>
      <c r="AK32" s="4"/>
    </row>
    <row r="33" spans="1:37" s="1" customFormat="1" ht="24.95" customHeight="1" x14ac:dyDescent="0.2">
      <c r="A33" s="90">
        <v>1</v>
      </c>
      <c r="B33" s="87" t="s">
        <v>70</v>
      </c>
      <c r="C33" s="87" t="s">
        <v>71</v>
      </c>
      <c r="D33" s="89" t="s">
        <v>55</v>
      </c>
      <c r="E33" s="87" t="s">
        <v>18</v>
      </c>
      <c r="F33" s="56">
        <v>1</v>
      </c>
      <c r="G33" s="88"/>
      <c r="H33" s="88">
        <v>30.4</v>
      </c>
      <c r="I33" s="88">
        <f t="shared" si="0"/>
        <v>30.4</v>
      </c>
      <c r="J33" s="88">
        <f t="shared" si="1"/>
        <v>30.4</v>
      </c>
      <c r="K33" s="88">
        <f t="shared" si="2"/>
        <v>0</v>
      </c>
      <c r="L33" s="89">
        <f t="shared" si="3"/>
        <v>1</v>
      </c>
      <c r="M33" s="89">
        <f t="shared" si="3"/>
        <v>1</v>
      </c>
      <c r="N33" s="89">
        <f t="shared" si="3"/>
        <v>0</v>
      </c>
      <c r="O33" s="89">
        <v>1</v>
      </c>
      <c r="P33" s="89"/>
      <c r="Q33" s="89">
        <f t="shared" si="4"/>
        <v>1</v>
      </c>
      <c r="R33" s="87" t="s">
        <v>32</v>
      </c>
      <c r="S33" s="87">
        <v>2</v>
      </c>
      <c r="T33" s="35">
        <v>41794</v>
      </c>
      <c r="U33" s="87"/>
      <c r="V33" s="87"/>
      <c r="W33" s="37">
        <v>43465</v>
      </c>
      <c r="X33" s="87" t="s">
        <v>33</v>
      </c>
      <c r="Y33" s="35" t="s">
        <v>34</v>
      </c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s="1" customFormat="1" ht="24.95" customHeight="1" x14ac:dyDescent="0.2">
      <c r="A34" s="90">
        <v>1</v>
      </c>
      <c r="B34" s="87" t="s">
        <v>70</v>
      </c>
      <c r="C34" s="87" t="s">
        <v>71</v>
      </c>
      <c r="D34" s="89" t="s">
        <v>56</v>
      </c>
      <c r="E34" s="87" t="s">
        <v>18</v>
      </c>
      <c r="F34" s="56">
        <v>1</v>
      </c>
      <c r="G34" s="88"/>
      <c r="H34" s="88">
        <v>29.8</v>
      </c>
      <c r="I34" s="88">
        <f t="shared" si="0"/>
        <v>0</v>
      </c>
      <c r="J34" s="88">
        <f t="shared" si="1"/>
        <v>0</v>
      </c>
      <c r="K34" s="88">
        <f t="shared" si="2"/>
        <v>0</v>
      </c>
      <c r="L34" s="89">
        <f t="shared" si="3"/>
        <v>0</v>
      </c>
      <c r="M34" s="89">
        <f t="shared" si="3"/>
        <v>0</v>
      </c>
      <c r="N34" s="89">
        <f t="shared" si="3"/>
        <v>0</v>
      </c>
      <c r="O34" s="89">
        <v>0</v>
      </c>
      <c r="P34" s="89"/>
      <c r="Q34" s="89">
        <v>0</v>
      </c>
      <c r="R34" s="87" t="s">
        <v>53</v>
      </c>
      <c r="S34" s="87">
        <v>2</v>
      </c>
      <c r="T34" s="35">
        <v>41794</v>
      </c>
      <c r="U34" s="87"/>
      <c r="V34" s="87"/>
      <c r="W34" s="37">
        <v>43465</v>
      </c>
      <c r="X34" s="87" t="s">
        <v>33</v>
      </c>
      <c r="Y34" s="35" t="s">
        <v>34</v>
      </c>
      <c r="Z34" s="4" t="s">
        <v>72</v>
      </c>
      <c r="AA34" s="4">
        <v>7</v>
      </c>
      <c r="AB34" s="4">
        <v>2</v>
      </c>
      <c r="AC34" s="4">
        <v>47.9</v>
      </c>
      <c r="AD34" s="7" t="s">
        <v>79</v>
      </c>
      <c r="AE34" s="7">
        <v>0</v>
      </c>
      <c r="AF34" s="4"/>
      <c r="AG34" s="4"/>
      <c r="AH34" s="4"/>
      <c r="AI34" s="4"/>
      <c r="AJ34" s="4"/>
      <c r="AK34" s="4"/>
    </row>
    <row r="35" spans="1:37" s="1" customFormat="1" ht="24.95" customHeight="1" x14ac:dyDescent="0.2">
      <c r="A35" s="90">
        <v>1</v>
      </c>
      <c r="B35" s="87" t="s">
        <v>70</v>
      </c>
      <c r="C35" s="87" t="s">
        <v>71</v>
      </c>
      <c r="D35" s="89" t="s">
        <v>57</v>
      </c>
      <c r="E35" s="87" t="s">
        <v>19</v>
      </c>
      <c r="F35" s="56">
        <v>1</v>
      </c>
      <c r="G35" s="88"/>
      <c r="H35" s="88">
        <v>28.7</v>
      </c>
      <c r="I35" s="88">
        <f t="shared" si="0"/>
        <v>28.7</v>
      </c>
      <c r="J35" s="88">
        <f t="shared" si="1"/>
        <v>0</v>
      </c>
      <c r="K35" s="88">
        <f t="shared" si="2"/>
        <v>28.7</v>
      </c>
      <c r="L35" s="89">
        <f t="shared" si="3"/>
        <v>1</v>
      </c>
      <c r="M35" s="89">
        <f t="shared" si="3"/>
        <v>0</v>
      </c>
      <c r="N35" s="89">
        <f t="shared" si="3"/>
        <v>1</v>
      </c>
      <c r="O35" s="89">
        <v>1</v>
      </c>
      <c r="P35" s="89"/>
      <c r="Q35" s="89">
        <f t="shared" si="4"/>
        <v>1</v>
      </c>
      <c r="R35" s="87" t="s">
        <v>32</v>
      </c>
      <c r="S35" s="87">
        <v>2</v>
      </c>
      <c r="T35" s="35">
        <v>41794</v>
      </c>
      <c r="U35" s="87"/>
      <c r="V35" s="87"/>
      <c r="W35" s="37">
        <v>43465</v>
      </c>
      <c r="X35" s="87" t="s">
        <v>33</v>
      </c>
      <c r="Y35" s="35" t="s">
        <v>34</v>
      </c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s="1" customFormat="1" ht="24.95" customHeight="1" x14ac:dyDescent="0.2">
      <c r="A36" s="90">
        <v>1</v>
      </c>
      <c r="B36" s="87" t="s">
        <v>70</v>
      </c>
      <c r="C36" s="87" t="s">
        <v>71</v>
      </c>
      <c r="D36" s="89" t="s">
        <v>58</v>
      </c>
      <c r="E36" s="87" t="s">
        <v>18</v>
      </c>
      <c r="F36" s="56">
        <v>1</v>
      </c>
      <c r="G36" s="88"/>
      <c r="H36" s="88">
        <v>29</v>
      </c>
      <c r="I36" s="88">
        <f t="shared" si="0"/>
        <v>29</v>
      </c>
      <c r="J36" s="88">
        <f t="shared" si="1"/>
        <v>29</v>
      </c>
      <c r="K36" s="88">
        <f t="shared" si="2"/>
        <v>0</v>
      </c>
      <c r="L36" s="89">
        <f t="shared" si="3"/>
        <v>1</v>
      </c>
      <c r="M36" s="89">
        <f t="shared" si="3"/>
        <v>1</v>
      </c>
      <c r="N36" s="89">
        <f t="shared" si="3"/>
        <v>0</v>
      </c>
      <c r="O36" s="89">
        <v>1</v>
      </c>
      <c r="P36" s="89"/>
      <c r="Q36" s="89">
        <f t="shared" si="4"/>
        <v>1</v>
      </c>
      <c r="R36" s="87" t="s">
        <v>32</v>
      </c>
      <c r="S36" s="87">
        <v>2</v>
      </c>
      <c r="T36" s="35">
        <v>41794</v>
      </c>
      <c r="U36" s="87"/>
      <c r="V36" s="87"/>
      <c r="W36" s="37">
        <v>43465</v>
      </c>
      <c r="X36" s="87" t="s">
        <v>33</v>
      </c>
      <c r="Y36" s="35" t="s">
        <v>34</v>
      </c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s="1" customFormat="1" ht="24.95" customHeight="1" x14ac:dyDescent="0.2">
      <c r="A37" s="90">
        <v>1</v>
      </c>
      <c r="B37" s="87" t="s">
        <v>70</v>
      </c>
      <c r="C37" s="87" t="s">
        <v>71</v>
      </c>
      <c r="D37" s="89" t="s">
        <v>59</v>
      </c>
      <c r="E37" s="87" t="s">
        <v>18</v>
      </c>
      <c r="F37" s="56">
        <v>1</v>
      </c>
      <c r="G37" s="88"/>
      <c r="H37" s="88">
        <v>29.2</v>
      </c>
      <c r="I37" s="88">
        <f t="shared" si="0"/>
        <v>29.2</v>
      </c>
      <c r="J37" s="88">
        <f t="shared" si="1"/>
        <v>29.2</v>
      </c>
      <c r="K37" s="88">
        <f t="shared" si="2"/>
        <v>0</v>
      </c>
      <c r="L37" s="89">
        <f t="shared" si="3"/>
        <v>1</v>
      </c>
      <c r="M37" s="89">
        <f t="shared" si="3"/>
        <v>1</v>
      </c>
      <c r="N37" s="89">
        <f t="shared" si="3"/>
        <v>0</v>
      </c>
      <c r="O37" s="89">
        <v>1</v>
      </c>
      <c r="P37" s="89"/>
      <c r="Q37" s="89">
        <f t="shared" si="4"/>
        <v>1</v>
      </c>
      <c r="R37" s="87" t="s">
        <v>32</v>
      </c>
      <c r="S37" s="87">
        <v>2</v>
      </c>
      <c r="T37" s="35">
        <v>41794</v>
      </c>
      <c r="U37" s="87"/>
      <c r="V37" s="87"/>
      <c r="W37" s="37">
        <v>43465</v>
      </c>
      <c r="X37" s="87" t="s">
        <v>33</v>
      </c>
      <c r="Y37" s="35" t="s">
        <v>34</v>
      </c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1" customFormat="1" ht="24.95" customHeight="1" x14ac:dyDescent="0.2">
      <c r="A38" s="90">
        <v>1</v>
      </c>
      <c r="B38" s="87" t="s">
        <v>70</v>
      </c>
      <c r="C38" s="87" t="s">
        <v>71</v>
      </c>
      <c r="D38" s="89" t="s">
        <v>60</v>
      </c>
      <c r="E38" s="87" t="s">
        <v>19</v>
      </c>
      <c r="F38" s="56">
        <v>1</v>
      </c>
      <c r="G38" s="88"/>
      <c r="H38" s="88">
        <v>29.6</v>
      </c>
      <c r="I38" s="88">
        <f t="shared" si="0"/>
        <v>29.6</v>
      </c>
      <c r="J38" s="88">
        <f t="shared" si="1"/>
        <v>0</v>
      </c>
      <c r="K38" s="88">
        <f t="shared" si="2"/>
        <v>29.6</v>
      </c>
      <c r="L38" s="89">
        <f t="shared" si="3"/>
        <v>1</v>
      </c>
      <c r="M38" s="89">
        <f t="shared" si="3"/>
        <v>0</v>
      </c>
      <c r="N38" s="89">
        <f t="shared" si="3"/>
        <v>1</v>
      </c>
      <c r="O38" s="89">
        <v>1</v>
      </c>
      <c r="P38" s="89"/>
      <c r="Q38" s="89">
        <f t="shared" si="4"/>
        <v>1</v>
      </c>
      <c r="R38" s="87" t="s">
        <v>32</v>
      </c>
      <c r="S38" s="87">
        <v>2</v>
      </c>
      <c r="T38" s="35">
        <v>41794</v>
      </c>
      <c r="U38" s="87"/>
      <c r="V38" s="87"/>
      <c r="W38" s="37">
        <v>43465</v>
      </c>
      <c r="X38" s="87" t="s">
        <v>33</v>
      </c>
      <c r="Y38" s="35" t="s">
        <v>34</v>
      </c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s="1" customFormat="1" ht="24.95" customHeight="1" x14ac:dyDescent="0.2">
      <c r="A39" s="90">
        <v>1</v>
      </c>
      <c r="B39" s="87" t="s">
        <v>70</v>
      </c>
      <c r="C39" s="87" t="s">
        <v>71</v>
      </c>
      <c r="D39" s="89" t="s">
        <v>61</v>
      </c>
      <c r="E39" s="87" t="s">
        <v>18</v>
      </c>
      <c r="F39" s="56">
        <v>1</v>
      </c>
      <c r="G39" s="88"/>
      <c r="H39" s="88">
        <v>29.9</v>
      </c>
      <c r="I39" s="88">
        <f t="shared" si="0"/>
        <v>29.9</v>
      </c>
      <c r="J39" s="88">
        <f t="shared" si="1"/>
        <v>29.9</v>
      </c>
      <c r="K39" s="88">
        <f t="shared" si="2"/>
        <v>0</v>
      </c>
      <c r="L39" s="89">
        <f t="shared" si="3"/>
        <v>1</v>
      </c>
      <c r="M39" s="89">
        <f t="shared" si="3"/>
        <v>1</v>
      </c>
      <c r="N39" s="89">
        <f t="shared" si="3"/>
        <v>0</v>
      </c>
      <c r="O39" s="89">
        <v>1</v>
      </c>
      <c r="P39" s="89"/>
      <c r="Q39" s="89">
        <f t="shared" si="4"/>
        <v>1</v>
      </c>
      <c r="R39" s="87" t="s">
        <v>32</v>
      </c>
      <c r="S39" s="87">
        <v>2</v>
      </c>
      <c r="T39" s="35">
        <v>41794</v>
      </c>
      <c r="U39" s="87"/>
      <c r="V39" s="87"/>
      <c r="W39" s="37">
        <v>43465</v>
      </c>
      <c r="X39" s="87" t="s">
        <v>33</v>
      </c>
      <c r="Y39" s="35" t="s">
        <v>34</v>
      </c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1" customFormat="1" ht="24.95" customHeight="1" x14ac:dyDescent="0.2">
      <c r="A40" s="90">
        <v>1</v>
      </c>
      <c r="B40" s="87" t="s">
        <v>70</v>
      </c>
      <c r="C40" s="87" t="s">
        <v>71</v>
      </c>
      <c r="D40" s="89" t="s">
        <v>62</v>
      </c>
      <c r="E40" s="87" t="s">
        <v>19</v>
      </c>
      <c r="F40" s="56">
        <v>1</v>
      </c>
      <c r="G40" s="88"/>
      <c r="H40" s="88">
        <v>29.3</v>
      </c>
      <c r="I40" s="88">
        <f t="shared" si="0"/>
        <v>0</v>
      </c>
      <c r="J40" s="88">
        <f t="shared" si="1"/>
        <v>0</v>
      </c>
      <c r="K40" s="88">
        <f t="shared" si="2"/>
        <v>0</v>
      </c>
      <c r="L40" s="89">
        <f t="shared" si="3"/>
        <v>0</v>
      </c>
      <c r="M40" s="89">
        <f t="shared" si="3"/>
        <v>0</v>
      </c>
      <c r="N40" s="89">
        <f t="shared" si="3"/>
        <v>0</v>
      </c>
      <c r="O40" s="89">
        <v>0</v>
      </c>
      <c r="P40" s="89"/>
      <c r="Q40" s="89">
        <v>0</v>
      </c>
      <c r="R40" s="87" t="s">
        <v>53</v>
      </c>
      <c r="S40" s="87">
        <v>2</v>
      </c>
      <c r="T40" s="35">
        <v>41794</v>
      </c>
      <c r="U40" s="87"/>
      <c r="V40" s="87"/>
      <c r="W40" s="37">
        <v>43465</v>
      </c>
      <c r="X40" s="87" t="s">
        <v>33</v>
      </c>
      <c r="Y40" s="35" t="s">
        <v>34</v>
      </c>
      <c r="Z40" s="4" t="s">
        <v>72</v>
      </c>
      <c r="AA40" s="4">
        <v>27</v>
      </c>
      <c r="AB40" s="4">
        <v>2</v>
      </c>
      <c r="AC40" s="4">
        <v>53.4</v>
      </c>
      <c r="AD40" s="7" t="s">
        <v>80</v>
      </c>
      <c r="AE40" s="7">
        <v>0</v>
      </c>
      <c r="AF40" s="4"/>
      <c r="AG40" s="4"/>
      <c r="AH40" s="4"/>
      <c r="AI40" s="4"/>
      <c r="AJ40" s="4"/>
      <c r="AK40" s="4"/>
    </row>
    <row r="41" spans="1:37" s="6" customFormat="1" ht="24.95" customHeight="1" x14ac:dyDescent="0.2">
      <c r="A41" s="22">
        <v>1</v>
      </c>
      <c r="B41" s="34" t="s">
        <v>70</v>
      </c>
      <c r="C41" s="34" t="s">
        <v>71</v>
      </c>
      <c r="D41" s="57">
        <f>COUNTA(D17:D40)</f>
        <v>24</v>
      </c>
      <c r="E41" s="34" t="s">
        <v>46</v>
      </c>
      <c r="F41" s="58"/>
      <c r="G41" s="59">
        <v>891</v>
      </c>
      <c r="H41" s="59">
        <f>SUM(H17:H40)</f>
        <v>730</v>
      </c>
      <c r="I41" s="59">
        <f t="shared" ref="I41:O41" si="5">SUM(I17:I40)</f>
        <v>322.10000000000002</v>
      </c>
      <c r="J41" s="59">
        <f t="shared" si="5"/>
        <v>147.69999999999999</v>
      </c>
      <c r="K41" s="59">
        <f t="shared" si="5"/>
        <v>174.4</v>
      </c>
      <c r="L41" s="57">
        <f t="shared" si="5"/>
        <v>11</v>
      </c>
      <c r="M41" s="57">
        <f t="shared" si="5"/>
        <v>5</v>
      </c>
      <c r="N41" s="57">
        <f t="shared" si="5"/>
        <v>6</v>
      </c>
      <c r="O41" s="57">
        <f t="shared" si="5"/>
        <v>20</v>
      </c>
      <c r="P41" s="57"/>
      <c r="Q41" s="57">
        <f t="shared" si="4"/>
        <v>20</v>
      </c>
      <c r="R41" s="60"/>
      <c r="S41" s="34">
        <v>2</v>
      </c>
      <c r="T41" s="42">
        <v>41794</v>
      </c>
      <c r="U41" s="34"/>
      <c r="V41" s="34"/>
      <c r="W41" s="39">
        <v>43465</v>
      </c>
      <c r="X41" s="34" t="s">
        <v>33</v>
      </c>
      <c r="Y41" s="42" t="s">
        <v>34</v>
      </c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s="1" customFormat="1" ht="24.95" customHeight="1" x14ac:dyDescent="0.2">
      <c r="A42" s="90">
        <v>2</v>
      </c>
      <c r="B42" s="87" t="s">
        <v>70</v>
      </c>
      <c r="C42" s="87" t="s">
        <v>81</v>
      </c>
      <c r="D42" s="89" t="s">
        <v>31</v>
      </c>
      <c r="E42" s="87" t="s">
        <v>19</v>
      </c>
      <c r="F42" s="56">
        <v>2</v>
      </c>
      <c r="G42" s="88"/>
      <c r="H42" s="88">
        <v>39.4</v>
      </c>
      <c r="I42" s="88">
        <f t="shared" ref="I42:I56" si="6">IF(R42="Подлежит расселению",H42,IF(R42="Расселено",0,IF(R42="Пустующие",0,IF(R42="В суде",H42))))</f>
        <v>0</v>
      </c>
      <c r="J42" s="88">
        <f t="shared" ref="J42:J56" si="7">IF(E42="Муниципальная",I42,IF(E42="Частная",0))</f>
        <v>0</v>
      </c>
      <c r="K42" s="88">
        <f t="shared" ref="K42:K56" si="8">IF(E42="Муниципальная",0,IF(E42="Частная",I42))</f>
        <v>0</v>
      </c>
      <c r="L42" s="89">
        <f t="shared" ref="L42:N56" si="9">IF(I42&gt;0,1,IF(I42=0,0))</f>
        <v>0</v>
      </c>
      <c r="M42" s="89">
        <f t="shared" si="9"/>
        <v>0</v>
      </c>
      <c r="N42" s="89">
        <f t="shared" si="9"/>
        <v>0</v>
      </c>
      <c r="O42" s="89">
        <v>0</v>
      </c>
      <c r="P42" s="89"/>
      <c r="Q42" s="89">
        <v>0</v>
      </c>
      <c r="R42" s="87" t="s">
        <v>53</v>
      </c>
      <c r="S42" s="87">
        <v>3</v>
      </c>
      <c r="T42" s="35">
        <v>41838</v>
      </c>
      <c r="U42" s="87"/>
      <c r="V42" s="87"/>
      <c r="W42" s="37">
        <v>43465</v>
      </c>
      <c r="X42" s="87" t="s">
        <v>33</v>
      </c>
      <c r="Y42" s="35" t="s">
        <v>34</v>
      </c>
      <c r="Z42" s="4" t="e">
        <v>#N/A</v>
      </c>
      <c r="AA42" s="4" t="e">
        <v>#N/A</v>
      </c>
      <c r="AB42" s="4" t="e">
        <v>#N/A</v>
      </c>
      <c r="AC42" s="4" t="e">
        <v>#N/A</v>
      </c>
      <c r="AD42" s="7" t="e">
        <v>#N/A</v>
      </c>
      <c r="AE42" s="7" t="e">
        <v>#N/A</v>
      </c>
      <c r="AF42" s="4"/>
      <c r="AG42" s="4"/>
      <c r="AH42" s="4"/>
      <c r="AI42" s="4"/>
      <c r="AJ42" s="4"/>
      <c r="AK42" s="4"/>
    </row>
    <row r="43" spans="1:37" s="1" customFormat="1" ht="24.95" customHeight="1" x14ac:dyDescent="0.2">
      <c r="A43" s="90">
        <v>2</v>
      </c>
      <c r="B43" s="87" t="s">
        <v>70</v>
      </c>
      <c r="C43" s="87" t="s">
        <v>81</v>
      </c>
      <c r="D43" s="89" t="s">
        <v>35</v>
      </c>
      <c r="E43" s="87" t="s">
        <v>18</v>
      </c>
      <c r="F43" s="56">
        <v>2</v>
      </c>
      <c r="G43" s="88"/>
      <c r="H43" s="88">
        <v>39.9</v>
      </c>
      <c r="I43" s="88">
        <f t="shared" si="6"/>
        <v>0</v>
      </c>
      <c r="J43" s="88">
        <f t="shared" si="7"/>
        <v>0</v>
      </c>
      <c r="K43" s="88">
        <f t="shared" si="8"/>
        <v>0</v>
      </c>
      <c r="L43" s="89">
        <f t="shared" si="9"/>
        <v>0</v>
      </c>
      <c r="M43" s="89">
        <f t="shared" si="9"/>
        <v>0</v>
      </c>
      <c r="N43" s="89">
        <f t="shared" si="9"/>
        <v>0</v>
      </c>
      <c r="O43" s="89">
        <v>0</v>
      </c>
      <c r="P43" s="89"/>
      <c r="Q43" s="89">
        <v>0</v>
      </c>
      <c r="R43" s="87" t="s">
        <v>53</v>
      </c>
      <c r="S43" s="87">
        <v>3</v>
      </c>
      <c r="T43" s="35">
        <v>41838</v>
      </c>
      <c r="U43" s="87"/>
      <c r="V43" s="87"/>
      <c r="W43" s="37">
        <v>43465</v>
      </c>
      <c r="X43" s="87" t="s">
        <v>33</v>
      </c>
      <c r="Y43" s="35" t="s">
        <v>34</v>
      </c>
      <c r="Z43" s="4" t="s">
        <v>72</v>
      </c>
      <c r="AA43" s="4">
        <v>8</v>
      </c>
      <c r="AB43" s="4">
        <v>2</v>
      </c>
      <c r="AC43" s="4">
        <v>49.2</v>
      </c>
      <c r="AD43" s="7" t="s">
        <v>82</v>
      </c>
      <c r="AE43" s="7">
        <v>0</v>
      </c>
      <c r="AF43" s="4"/>
      <c r="AG43" s="4"/>
      <c r="AH43" s="4"/>
      <c r="AI43" s="4"/>
      <c r="AJ43" s="4"/>
      <c r="AK43" s="4"/>
    </row>
    <row r="44" spans="1:37" s="1" customFormat="1" ht="24.95" customHeight="1" x14ac:dyDescent="0.2">
      <c r="A44" s="90">
        <v>2</v>
      </c>
      <c r="B44" s="87" t="s">
        <v>70</v>
      </c>
      <c r="C44" s="87" t="s">
        <v>81</v>
      </c>
      <c r="D44" s="89" t="s">
        <v>37</v>
      </c>
      <c r="E44" s="87" t="s">
        <v>18</v>
      </c>
      <c r="F44" s="56">
        <v>2</v>
      </c>
      <c r="G44" s="88"/>
      <c r="H44" s="88">
        <v>39.9</v>
      </c>
      <c r="I44" s="88">
        <f t="shared" si="6"/>
        <v>0</v>
      </c>
      <c r="J44" s="88">
        <f t="shared" si="7"/>
        <v>0</v>
      </c>
      <c r="K44" s="88">
        <f t="shared" si="8"/>
        <v>0</v>
      </c>
      <c r="L44" s="89">
        <f t="shared" si="9"/>
        <v>0</v>
      </c>
      <c r="M44" s="89">
        <f t="shared" si="9"/>
        <v>0</v>
      </c>
      <c r="N44" s="89">
        <f t="shared" si="9"/>
        <v>0</v>
      </c>
      <c r="O44" s="89">
        <v>0</v>
      </c>
      <c r="P44" s="89"/>
      <c r="Q44" s="89">
        <v>0</v>
      </c>
      <c r="R44" s="87" t="s">
        <v>53</v>
      </c>
      <c r="S44" s="87">
        <v>3</v>
      </c>
      <c r="T44" s="35">
        <v>41838</v>
      </c>
      <c r="U44" s="87"/>
      <c r="V44" s="87"/>
      <c r="W44" s="37">
        <v>43465</v>
      </c>
      <c r="X44" s="87" t="s">
        <v>33</v>
      </c>
      <c r="Y44" s="35" t="s">
        <v>34</v>
      </c>
      <c r="Z44" s="4" t="e">
        <v>#N/A</v>
      </c>
      <c r="AA44" s="4" t="e">
        <v>#N/A</v>
      </c>
      <c r="AB44" s="4" t="e">
        <v>#N/A</v>
      </c>
      <c r="AC44" s="4" t="e">
        <v>#N/A</v>
      </c>
      <c r="AD44" s="7" t="e">
        <v>#N/A</v>
      </c>
      <c r="AE44" s="7" t="e">
        <v>#N/A</v>
      </c>
      <c r="AF44" s="4"/>
      <c r="AG44" s="4"/>
      <c r="AH44" s="4"/>
      <c r="AI44" s="4"/>
      <c r="AJ44" s="4"/>
      <c r="AK44" s="4"/>
    </row>
    <row r="45" spans="1:37" s="1" customFormat="1" ht="24.95" customHeight="1" x14ac:dyDescent="0.2">
      <c r="A45" s="90">
        <v>2</v>
      </c>
      <c r="B45" s="87" t="s">
        <v>70</v>
      </c>
      <c r="C45" s="87" t="s">
        <v>81</v>
      </c>
      <c r="D45" s="89" t="s">
        <v>38</v>
      </c>
      <c r="E45" s="87" t="s">
        <v>18</v>
      </c>
      <c r="F45" s="56">
        <v>2</v>
      </c>
      <c r="G45" s="88"/>
      <c r="H45" s="88">
        <v>38.9</v>
      </c>
      <c r="I45" s="88">
        <f t="shared" si="6"/>
        <v>0</v>
      </c>
      <c r="J45" s="88">
        <f t="shared" si="7"/>
        <v>0</v>
      </c>
      <c r="K45" s="88">
        <f t="shared" si="8"/>
        <v>0</v>
      </c>
      <c r="L45" s="89">
        <f t="shared" si="9"/>
        <v>0</v>
      </c>
      <c r="M45" s="89">
        <f t="shared" si="9"/>
        <v>0</v>
      </c>
      <c r="N45" s="89">
        <f t="shared" si="9"/>
        <v>0</v>
      </c>
      <c r="O45" s="89">
        <v>0</v>
      </c>
      <c r="P45" s="89"/>
      <c r="Q45" s="89">
        <v>0</v>
      </c>
      <c r="R45" s="87" t="s">
        <v>53</v>
      </c>
      <c r="S45" s="87">
        <v>3</v>
      </c>
      <c r="T45" s="35">
        <v>41838</v>
      </c>
      <c r="U45" s="87"/>
      <c r="V45" s="87"/>
      <c r="W45" s="37">
        <v>43465</v>
      </c>
      <c r="X45" s="87" t="s">
        <v>33</v>
      </c>
      <c r="Y45" s="35" t="s">
        <v>34</v>
      </c>
      <c r="Z45" s="4" t="e">
        <v>#N/A</v>
      </c>
      <c r="AA45" s="4" t="e">
        <v>#N/A</v>
      </c>
      <c r="AB45" s="4" t="e">
        <v>#N/A</v>
      </c>
      <c r="AC45" s="4" t="e">
        <v>#N/A</v>
      </c>
      <c r="AD45" s="7" t="e">
        <v>#N/A</v>
      </c>
      <c r="AE45" s="7" t="e">
        <v>#N/A</v>
      </c>
      <c r="AF45" s="4"/>
      <c r="AG45" s="4"/>
      <c r="AH45" s="4"/>
      <c r="AI45" s="4"/>
      <c r="AJ45" s="4"/>
      <c r="AK45" s="4"/>
    </row>
    <row r="46" spans="1:37" s="1" customFormat="1" ht="24.95" customHeight="1" x14ac:dyDescent="0.2">
      <c r="A46" s="90">
        <v>2</v>
      </c>
      <c r="B46" s="87" t="s">
        <v>70</v>
      </c>
      <c r="C46" s="87" t="s">
        <v>81</v>
      </c>
      <c r="D46" s="89" t="s">
        <v>39</v>
      </c>
      <c r="E46" s="87" t="s">
        <v>19</v>
      </c>
      <c r="F46" s="56">
        <v>1</v>
      </c>
      <c r="G46" s="88"/>
      <c r="H46" s="88">
        <v>26</v>
      </c>
      <c r="I46" s="88">
        <f t="shared" si="6"/>
        <v>26</v>
      </c>
      <c r="J46" s="88">
        <f t="shared" si="7"/>
        <v>0</v>
      </c>
      <c r="K46" s="88">
        <f t="shared" si="8"/>
        <v>26</v>
      </c>
      <c r="L46" s="89">
        <f t="shared" si="9"/>
        <v>1</v>
      </c>
      <c r="M46" s="89">
        <f t="shared" si="9"/>
        <v>0</v>
      </c>
      <c r="N46" s="89">
        <f t="shared" si="9"/>
        <v>1</v>
      </c>
      <c r="O46" s="89">
        <v>3</v>
      </c>
      <c r="P46" s="89"/>
      <c r="Q46" s="89">
        <f t="shared" si="4"/>
        <v>3</v>
      </c>
      <c r="R46" s="87" t="s">
        <v>32</v>
      </c>
      <c r="S46" s="87">
        <v>3</v>
      </c>
      <c r="T46" s="35">
        <v>41838</v>
      </c>
      <c r="U46" s="87"/>
      <c r="V46" s="87"/>
      <c r="W46" s="37">
        <v>43465</v>
      </c>
      <c r="X46" s="87" t="s">
        <v>33</v>
      </c>
      <c r="Y46" s="35" t="s">
        <v>34</v>
      </c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s="1" customFormat="1" ht="24.95" customHeight="1" x14ac:dyDescent="0.2">
      <c r="A47" s="90">
        <v>2</v>
      </c>
      <c r="B47" s="87" t="s">
        <v>70</v>
      </c>
      <c r="C47" s="87" t="s">
        <v>81</v>
      </c>
      <c r="D47" s="89" t="s">
        <v>40</v>
      </c>
      <c r="E47" s="87" t="s">
        <v>18</v>
      </c>
      <c r="F47" s="56">
        <v>1</v>
      </c>
      <c r="G47" s="88"/>
      <c r="H47" s="88">
        <v>26</v>
      </c>
      <c r="I47" s="88">
        <f t="shared" si="6"/>
        <v>26</v>
      </c>
      <c r="J47" s="88">
        <f t="shared" si="7"/>
        <v>26</v>
      </c>
      <c r="K47" s="88">
        <f t="shared" si="8"/>
        <v>0</v>
      </c>
      <c r="L47" s="89">
        <f t="shared" si="9"/>
        <v>1</v>
      </c>
      <c r="M47" s="89">
        <f t="shared" si="9"/>
        <v>1</v>
      </c>
      <c r="N47" s="89">
        <f t="shared" si="9"/>
        <v>0</v>
      </c>
      <c r="O47" s="89">
        <v>1</v>
      </c>
      <c r="P47" s="89"/>
      <c r="Q47" s="89">
        <f t="shared" si="4"/>
        <v>1</v>
      </c>
      <c r="R47" s="87" t="s">
        <v>32</v>
      </c>
      <c r="S47" s="87">
        <v>3</v>
      </c>
      <c r="T47" s="35">
        <v>41838</v>
      </c>
      <c r="U47" s="87"/>
      <c r="V47" s="87"/>
      <c r="W47" s="37">
        <v>43465</v>
      </c>
      <c r="X47" s="87" t="s">
        <v>33</v>
      </c>
      <c r="Y47" s="35" t="s">
        <v>34</v>
      </c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s="1" customFormat="1" ht="24.95" customHeight="1" x14ac:dyDescent="0.2">
      <c r="A48" s="90">
        <v>2</v>
      </c>
      <c r="B48" s="87" t="s">
        <v>70</v>
      </c>
      <c r="C48" s="87" t="s">
        <v>81</v>
      </c>
      <c r="D48" s="89" t="s">
        <v>41</v>
      </c>
      <c r="E48" s="87" t="s">
        <v>18</v>
      </c>
      <c r="F48" s="56">
        <v>1</v>
      </c>
      <c r="G48" s="88"/>
      <c r="H48" s="88">
        <v>19</v>
      </c>
      <c r="I48" s="88">
        <f t="shared" si="6"/>
        <v>0</v>
      </c>
      <c r="J48" s="88">
        <f t="shared" si="7"/>
        <v>0</v>
      </c>
      <c r="K48" s="88">
        <f t="shared" si="8"/>
        <v>0</v>
      </c>
      <c r="L48" s="89">
        <f t="shared" si="9"/>
        <v>0</v>
      </c>
      <c r="M48" s="89">
        <f t="shared" si="9"/>
        <v>0</v>
      </c>
      <c r="N48" s="89">
        <f t="shared" si="9"/>
        <v>0</v>
      </c>
      <c r="O48" s="89">
        <v>0</v>
      </c>
      <c r="P48" s="89"/>
      <c r="Q48" s="89">
        <v>0</v>
      </c>
      <c r="R48" s="87" t="s">
        <v>53</v>
      </c>
      <c r="S48" s="87">
        <v>3</v>
      </c>
      <c r="T48" s="35">
        <v>41838</v>
      </c>
      <c r="U48" s="87"/>
      <c r="V48" s="87"/>
      <c r="W48" s="37">
        <v>43465</v>
      </c>
      <c r="X48" s="87" t="s">
        <v>33</v>
      </c>
      <c r="Y48" s="35" t="s">
        <v>34</v>
      </c>
      <c r="Z48" s="4" t="s">
        <v>83</v>
      </c>
      <c r="AA48" s="4">
        <v>6</v>
      </c>
      <c r="AB48" s="4">
        <v>1</v>
      </c>
      <c r="AC48" s="4">
        <v>37.200000000000003</v>
      </c>
      <c r="AD48" s="7" t="s">
        <v>84</v>
      </c>
      <c r="AE48" s="7">
        <v>0</v>
      </c>
      <c r="AF48" s="4"/>
      <c r="AG48" s="4"/>
      <c r="AH48" s="4"/>
      <c r="AI48" s="4"/>
      <c r="AJ48" s="4"/>
      <c r="AK48" s="4"/>
    </row>
    <row r="49" spans="1:37" s="1" customFormat="1" ht="24.95" customHeight="1" x14ac:dyDescent="0.2">
      <c r="A49" s="90">
        <v>2</v>
      </c>
      <c r="B49" s="87" t="s">
        <v>70</v>
      </c>
      <c r="C49" s="87" t="s">
        <v>81</v>
      </c>
      <c r="D49" s="89" t="s">
        <v>42</v>
      </c>
      <c r="E49" s="87" t="s">
        <v>19</v>
      </c>
      <c r="F49" s="56">
        <v>1</v>
      </c>
      <c r="G49" s="88"/>
      <c r="H49" s="88">
        <v>26.2</v>
      </c>
      <c r="I49" s="88">
        <f t="shared" si="6"/>
        <v>26.2</v>
      </c>
      <c r="J49" s="88">
        <f t="shared" si="7"/>
        <v>0</v>
      </c>
      <c r="K49" s="88">
        <f t="shared" si="8"/>
        <v>26.2</v>
      </c>
      <c r="L49" s="89">
        <f t="shared" si="9"/>
        <v>1</v>
      </c>
      <c r="M49" s="89">
        <f t="shared" si="9"/>
        <v>0</v>
      </c>
      <c r="N49" s="89">
        <f t="shared" si="9"/>
        <v>1</v>
      </c>
      <c r="O49" s="89">
        <v>3</v>
      </c>
      <c r="P49" s="89"/>
      <c r="Q49" s="89">
        <f t="shared" si="4"/>
        <v>3</v>
      </c>
      <c r="R49" s="87" t="s">
        <v>32</v>
      </c>
      <c r="S49" s="87">
        <v>3</v>
      </c>
      <c r="T49" s="35">
        <v>41838</v>
      </c>
      <c r="U49" s="87"/>
      <c r="V49" s="87"/>
      <c r="W49" s="37">
        <v>43465</v>
      </c>
      <c r="X49" s="87" t="s">
        <v>33</v>
      </c>
      <c r="Y49" s="35" t="s">
        <v>34</v>
      </c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s="1" customFormat="1" ht="24.95" customHeight="1" x14ac:dyDescent="0.2">
      <c r="A50" s="90">
        <v>2</v>
      </c>
      <c r="B50" s="87" t="s">
        <v>70</v>
      </c>
      <c r="C50" s="87" t="s">
        <v>81</v>
      </c>
      <c r="D50" s="89" t="s">
        <v>43</v>
      </c>
      <c r="E50" s="87" t="s">
        <v>19</v>
      </c>
      <c r="F50" s="56">
        <v>2</v>
      </c>
      <c r="G50" s="88"/>
      <c r="H50" s="88">
        <v>38.9</v>
      </c>
      <c r="I50" s="88">
        <f t="shared" si="6"/>
        <v>38.9</v>
      </c>
      <c r="J50" s="88">
        <f t="shared" si="7"/>
        <v>0</v>
      </c>
      <c r="K50" s="88">
        <f t="shared" si="8"/>
        <v>38.9</v>
      </c>
      <c r="L50" s="89">
        <f t="shared" si="9"/>
        <v>1</v>
      </c>
      <c r="M50" s="89">
        <f t="shared" si="9"/>
        <v>0</v>
      </c>
      <c r="N50" s="89">
        <f t="shared" si="9"/>
        <v>1</v>
      </c>
      <c r="O50" s="89">
        <v>2</v>
      </c>
      <c r="P50" s="89"/>
      <c r="Q50" s="89">
        <f t="shared" si="4"/>
        <v>2</v>
      </c>
      <c r="R50" s="87" t="s">
        <v>32</v>
      </c>
      <c r="S50" s="87">
        <v>3</v>
      </c>
      <c r="T50" s="35">
        <v>41838</v>
      </c>
      <c r="U50" s="87"/>
      <c r="V50" s="87"/>
      <c r="W50" s="37">
        <v>43465</v>
      </c>
      <c r="X50" s="87" t="s">
        <v>33</v>
      </c>
      <c r="Y50" s="35" t="s">
        <v>34</v>
      </c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s="1" customFormat="1" ht="24.95" customHeight="1" x14ac:dyDescent="0.2">
      <c r="A51" s="90">
        <v>2</v>
      </c>
      <c r="B51" s="87" t="s">
        <v>70</v>
      </c>
      <c r="C51" s="87" t="s">
        <v>81</v>
      </c>
      <c r="D51" s="89" t="s">
        <v>44</v>
      </c>
      <c r="E51" s="87" t="s">
        <v>19</v>
      </c>
      <c r="F51" s="56">
        <v>1</v>
      </c>
      <c r="G51" s="88"/>
      <c r="H51" s="88">
        <v>25.6</v>
      </c>
      <c r="I51" s="88">
        <f t="shared" si="6"/>
        <v>25.6</v>
      </c>
      <c r="J51" s="88">
        <f t="shared" si="7"/>
        <v>0</v>
      </c>
      <c r="K51" s="88">
        <f t="shared" si="8"/>
        <v>25.6</v>
      </c>
      <c r="L51" s="89">
        <f t="shared" si="9"/>
        <v>1</v>
      </c>
      <c r="M51" s="89">
        <f t="shared" si="9"/>
        <v>0</v>
      </c>
      <c r="N51" s="89">
        <f t="shared" si="9"/>
        <v>1</v>
      </c>
      <c r="O51" s="89">
        <v>3</v>
      </c>
      <c r="P51" s="89"/>
      <c r="Q51" s="89">
        <f t="shared" si="4"/>
        <v>3</v>
      </c>
      <c r="R51" s="87" t="s">
        <v>32</v>
      </c>
      <c r="S51" s="87">
        <v>3</v>
      </c>
      <c r="T51" s="35">
        <v>41838</v>
      </c>
      <c r="U51" s="87"/>
      <c r="V51" s="87"/>
      <c r="W51" s="37">
        <v>43465</v>
      </c>
      <c r="X51" s="87" t="s">
        <v>33</v>
      </c>
      <c r="Y51" s="35" t="s">
        <v>34</v>
      </c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s="1" customFormat="1" ht="24.95" customHeight="1" x14ac:dyDescent="0.2">
      <c r="A52" s="90">
        <v>2</v>
      </c>
      <c r="B52" s="87" t="s">
        <v>70</v>
      </c>
      <c r="C52" s="87" t="s">
        <v>81</v>
      </c>
      <c r="D52" s="89" t="s">
        <v>45</v>
      </c>
      <c r="E52" s="87" t="s">
        <v>19</v>
      </c>
      <c r="F52" s="56">
        <v>2</v>
      </c>
      <c r="G52" s="88"/>
      <c r="H52" s="88">
        <v>40</v>
      </c>
      <c r="I52" s="88">
        <f t="shared" si="6"/>
        <v>0</v>
      </c>
      <c r="J52" s="88">
        <f t="shared" si="7"/>
        <v>0</v>
      </c>
      <c r="K52" s="88">
        <f t="shared" si="8"/>
        <v>0</v>
      </c>
      <c r="L52" s="89">
        <f t="shared" si="9"/>
        <v>0</v>
      </c>
      <c r="M52" s="89">
        <f t="shared" si="9"/>
        <v>0</v>
      </c>
      <c r="N52" s="89">
        <f t="shared" si="9"/>
        <v>0</v>
      </c>
      <c r="O52" s="89">
        <v>0</v>
      </c>
      <c r="P52" s="89"/>
      <c r="Q52" s="89">
        <v>0</v>
      </c>
      <c r="R52" s="87" t="s">
        <v>53</v>
      </c>
      <c r="S52" s="87">
        <v>3</v>
      </c>
      <c r="T52" s="35">
        <v>41838</v>
      </c>
      <c r="U52" s="87"/>
      <c r="V52" s="87"/>
      <c r="W52" s="37">
        <v>43465</v>
      </c>
      <c r="X52" s="87" t="s">
        <v>33</v>
      </c>
      <c r="Y52" s="35" t="s">
        <v>34</v>
      </c>
      <c r="Z52" s="4" t="e">
        <v>#N/A</v>
      </c>
      <c r="AA52" s="4" t="e">
        <v>#N/A</v>
      </c>
      <c r="AB52" s="4" t="e">
        <v>#N/A</v>
      </c>
      <c r="AC52" s="4" t="e">
        <v>#N/A</v>
      </c>
      <c r="AD52" s="7" t="e">
        <v>#N/A</v>
      </c>
      <c r="AE52" s="7" t="e">
        <v>#N/A</v>
      </c>
      <c r="AF52" s="4"/>
      <c r="AG52" s="4"/>
      <c r="AH52" s="4"/>
      <c r="AI52" s="4"/>
      <c r="AJ52" s="4"/>
      <c r="AK52" s="4"/>
    </row>
    <row r="53" spans="1:37" s="1" customFormat="1" ht="24.95" customHeight="1" x14ac:dyDescent="0.2">
      <c r="A53" s="90">
        <v>2</v>
      </c>
      <c r="B53" s="87" t="s">
        <v>70</v>
      </c>
      <c r="C53" s="87" t="s">
        <v>81</v>
      </c>
      <c r="D53" s="89" t="s">
        <v>48</v>
      </c>
      <c r="E53" s="87" t="s">
        <v>19</v>
      </c>
      <c r="F53" s="56">
        <v>1</v>
      </c>
      <c r="G53" s="88"/>
      <c r="H53" s="88">
        <v>26.1</v>
      </c>
      <c r="I53" s="88">
        <f t="shared" si="6"/>
        <v>26.1</v>
      </c>
      <c r="J53" s="88">
        <f t="shared" si="7"/>
        <v>0</v>
      </c>
      <c r="K53" s="88">
        <f t="shared" si="8"/>
        <v>26.1</v>
      </c>
      <c r="L53" s="89">
        <f t="shared" si="9"/>
        <v>1</v>
      </c>
      <c r="M53" s="89">
        <f t="shared" si="9"/>
        <v>0</v>
      </c>
      <c r="N53" s="89">
        <f t="shared" si="9"/>
        <v>1</v>
      </c>
      <c r="O53" s="89">
        <v>1</v>
      </c>
      <c r="P53" s="89"/>
      <c r="Q53" s="89">
        <f t="shared" si="4"/>
        <v>1</v>
      </c>
      <c r="R53" s="87" t="s">
        <v>32</v>
      </c>
      <c r="S53" s="87">
        <v>3</v>
      </c>
      <c r="T53" s="35">
        <v>41838</v>
      </c>
      <c r="U53" s="87"/>
      <c r="V53" s="87"/>
      <c r="W53" s="37">
        <v>43465</v>
      </c>
      <c r="X53" s="87" t="s">
        <v>33</v>
      </c>
      <c r="Y53" s="35" t="s">
        <v>34</v>
      </c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s="1" customFormat="1" ht="24.95" customHeight="1" x14ac:dyDescent="0.2">
      <c r="A54" s="90">
        <v>2</v>
      </c>
      <c r="B54" s="87" t="s">
        <v>70</v>
      </c>
      <c r="C54" s="87" t="s">
        <v>81</v>
      </c>
      <c r="D54" s="89" t="s">
        <v>49</v>
      </c>
      <c r="E54" s="87" t="s">
        <v>18</v>
      </c>
      <c r="F54" s="56">
        <v>1</v>
      </c>
      <c r="G54" s="88"/>
      <c r="H54" s="88">
        <v>26.7</v>
      </c>
      <c r="I54" s="88">
        <f t="shared" si="6"/>
        <v>0</v>
      </c>
      <c r="J54" s="88">
        <f t="shared" si="7"/>
        <v>0</v>
      </c>
      <c r="K54" s="88">
        <f t="shared" si="8"/>
        <v>0</v>
      </c>
      <c r="L54" s="89">
        <f t="shared" si="9"/>
        <v>0</v>
      </c>
      <c r="M54" s="89">
        <f t="shared" si="9"/>
        <v>0</v>
      </c>
      <c r="N54" s="89">
        <f t="shared" si="9"/>
        <v>0</v>
      </c>
      <c r="O54" s="89">
        <v>0</v>
      </c>
      <c r="P54" s="89"/>
      <c r="Q54" s="89">
        <v>0</v>
      </c>
      <c r="R54" s="87" t="s">
        <v>53</v>
      </c>
      <c r="S54" s="87">
        <v>3</v>
      </c>
      <c r="T54" s="35">
        <v>41838</v>
      </c>
      <c r="U54" s="87"/>
      <c r="V54" s="87"/>
      <c r="W54" s="37">
        <v>43465</v>
      </c>
      <c r="X54" s="87" t="s">
        <v>33</v>
      </c>
      <c r="Y54" s="35" t="s">
        <v>34</v>
      </c>
      <c r="Z54" s="4" t="s">
        <v>85</v>
      </c>
      <c r="AA54" s="4">
        <v>6</v>
      </c>
      <c r="AB54" s="4">
        <v>1</v>
      </c>
      <c r="AC54" s="4">
        <v>36</v>
      </c>
      <c r="AD54" s="7" t="s">
        <v>86</v>
      </c>
      <c r="AE54" s="7">
        <v>0</v>
      </c>
      <c r="AF54" s="4"/>
      <c r="AG54" s="4"/>
      <c r="AH54" s="4"/>
      <c r="AI54" s="4"/>
      <c r="AJ54" s="4"/>
      <c r="AK54" s="4"/>
    </row>
    <row r="55" spans="1:37" s="1" customFormat="1" ht="24.95" customHeight="1" x14ac:dyDescent="0.2">
      <c r="A55" s="90">
        <v>2</v>
      </c>
      <c r="B55" s="87" t="s">
        <v>70</v>
      </c>
      <c r="C55" s="87" t="s">
        <v>81</v>
      </c>
      <c r="D55" s="89" t="s">
        <v>50</v>
      </c>
      <c r="E55" s="87" t="s">
        <v>19</v>
      </c>
      <c r="F55" s="56">
        <v>1</v>
      </c>
      <c r="G55" s="88"/>
      <c r="H55" s="88">
        <v>26.6</v>
      </c>
      <c r="I55" s="88">
        <f t="shared" si="6"/>
        <v>26.6</v>
      </c>
      <c r="J55" s="88">
        <f t="shared" si="7"/>
        <v>0</v>
      </c>
      <c r="K55" s="88">
        <f t="shared" si="8"/>
        <v>26.6</v>
      </c>
      <c r="L55" s="89">
        <f t="shared" si="9"/>
        <v>1</v>
      </c>
      <c r="M55" s="89">
        <f t="shared" si="9"/>
        <v>0</v>
      </c>
      <c r="N55" s="89">
        <f t="shared" si="9"/>
        <v>1</v>
      </c>
      <c r="O55" s="89">
        <v>1</v>
      </c>
      <c r="P55" s="89"/>
      <c r="Q55" s="89">
        <f t="shared" si="4"/>
        <v>1</v>
      </c>
      <c r="R55" s="87" t="s">
        <v>32</v>
      </c>
      <c r="S55" s="87">
        <v>3</v>
      </c>
      <c r="T55" s="35">
        <v>41838</v>
      </c>
      <c r="U55" s="87"/>
      <c r="V55" s="87"/>
      <c r="W55" s="37">
        <v>43465</v>
      </c>
      <c r="X55" s="87" t="s">
        <v>33</v>
      </c>
      <c r="Y55" s="35" t="s">
        <v>34</v>
      </c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s="1" customFormat="1" ht="24.95" customHeight="1" x14ac:dyDescent="0.2">
      <c r="A56" s="90">
        <v>2</v>
      </c>
      <c r="B56" s="87" t="s">
        <v>70</v>
      </c>
      <c r="C56" s="87" t="s">
        <v>81</v>
      </c>
      <c r="D56" s="89" t="s">
        <v>51</v>
      </c>
      <c r="E56" s="87" t="s">
        <v>18</v>
      </c>
      <c r="F56" s="56">
        <v>1</v>
      </c>
      <c r="G56" s="88"/>
      <c r="H56" s="88">
        <v>18.600000000000001</v>
      </c>
      <c r="I56" s="88">
        <f t="shared" si="6"/>
        <v>0</v>
      </c>
      <c r="J56" s="88">
        <f t="shared" si="7"/>
        <v>0</v>
      </c>
      <c r="K56" s="88">
        <f t="shared" si="8"/>
        <v>0</v>
      </c>
      <c r="L56" s="89">
        <f t="shared" si="9"/>
        <v>0</v>
      </c>
      <c r="M56" s="89">
        <f t="shared" si="9"/>
        <v>0</v>
      </c>
      <c r="N56" s="89">
        <f t="shared" si="9"/>
        <v>0</v>
      </c>
      <c r="O56" s="89">
        <v>0</v>
      </c>
      <c r="P56" s="89"/>
      <c r="Q56" s="89">
        <v>0</v>
      </c>
      <c r="R56" s="87" t="s">
        <v>53</v>
      </c>
      <c r="S56" s="87">
        <v>3</v>
      </c>
      <c r="T56" s="35">
        <v>41838</v>
      </c>
      <c r="U56" s="87"/>
      <c r="V56" s="87"/>
      <c r="W56" s="37">
        <v>43465</v>
      </c>
      <c r="X56" s="87" t="s">
        <v>33</v>
      </c>
      <c r="Y56" s="35" t="s">
        <v>34</v>
      </c>
      <c r="Z56" s="4" t="e">
        <v>#N/A</v>
      </c>
      <c r="AA56" s="4" t="e">
        <v>#N/A</v>
      </c>
      <c r="AB56" s="4" t="e">
        <v>#N/A</v>
      </c>
      <c r="AC56" s="4" t="e">
        <v>#N/A</v>
      </c>
      <c r="AD56" s="7" t="e">
        <v>#N/A</v>
      </c>
      <c r="AE56" s="7" t="e">
        <v>#N/A</v>
      </c>
      <c r="AF56" s="4"/>
      <c r="AG56" s="4"/>
      <c r="AH56" s="4"/>
      <c r="AI56" s="4"/>
      <c r="AJ56" s="4"/>
      <c r="AK56" s="4"/>
    </row>
    <row r="57" spans="1:37" s="6" customFormat="1" ht="24.95" customHeight="1" x14ac:dyDescent="0.2">
      <c r="A57" s="22">
        <v>2</v>
      </c>
      <c r="B57" s="34" t="s">
        <v>70</v>
      </c>
      <c r="C57" s="34" t="s">
        <v>81</v>
      </c>
      <c r="D57" s="57">
        <f>COUNTA(D42:D56)</f>
        <v>15</v>
      </c>
      <c r="E57" s="34" t="s">
        <v>46</v>
      </c>
      <c r="F57" s="58"/>
      <c r="G57" s="59">
        <v>560.79999999999995</v>
      </c>
      <c r="H57" s="59">
        <f>SUM(H42:H56)</f>
        <v>457.80000000000007</v>
      </c>
      <c r="I57" s="59">
        <f t="shared" ref="I57:O57" si="10">SUM(I42:I56)</f>
        <v>195.39999999999998</v>
      </c>
      <c r="J57" s="59">
        <f t="shared" si="10"/>
        <v>26</v>
      </c>
      <c r="K57" s="59">
        <f t="shared" si="10"/>
        <v>169.39999999999998</v>
      </c>
      <c r="L57" s="57">
        <f t="shared" si="10"/>
        <v>7</v>
      </c>
      <c r="M57" s="57">
        <f t="shared" si="10"/>
        <v>1</v>
      </c>
      <c r="N57" s="57">
        <f t="shared" si="10"/>
        <v>6</v>
      </c>
      <c r="O57" s="57">
        <f t="shared" si="10"/>
        <v>14</v>
      </c>
      <c r="P57" s="57"/>
      <c r="Q57" s="57">
        <f t="shared" si="4"/>
        <v>14</v>
      </c>
      <c r="R57" s="60"/>
      <c r="S57" s="34">
        <v>3</v>
      </c>
      <c r="T57" s="42">
        <v>41838</v>
      </c>
      <c r="U57" s="34"/>
      <c r="V57" s="34"/>
      <c r="W57" s="39">
        <v>43465</v>
      </c>
      <c r="X57" s="34" t="s">
        <v>33</v>
      </c>
      <c r="Y57" s="42" t="s">
        <v>34</v>
      </c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37" s="1" customFormat="1" ht="24.95" customHeight="1" x14ac:dyDescent="0.2">
      <c r="A58" s="90">
        <v>3</v>
      </c>
      <c r="B58" s="87" t="s">
        <v>70</v>
      </c>
      <c r="C58" s="87" t="s">
        <v>87</v>
      </c>
      <c r="D58" s="89" t="s">
        <v>31</v>
      </c>
      <c r="E58" s="87" t="s">
        <v>19</v>
      </c>
      <c r="F58" s="56">
        <v>3</v>
      </c>
      <c r="G58" s="88"/>
      <c r="H58" s="88">
        <v>51.8</v>
      </c>
      <c r="I58" s="88">
        <f t="shared" ref="I58:I69" si="11">IF(R58="Подлежит расселению",H58,IF(R58="Расселено",0,IF(R58="Пустующие",0,IF(R58="В суде",H58))))</f>
        <v>0</v>
      </c>
      <c r="J58" s="88">
        <f t="shared" ref="J58:J69" si="12">IF(E58="Муниципальная",I58,IF(E58="Частная",0))</f>
        <v>0</v>
      </c>
      <c r="K58" s="88">
        <f t="shared" ref="K58:K69" si="13">IF(E58="Муниципальная",0,IF(E58="Частная",I58))</f>
        <v>0</v>
      </c>
      <c r="L58" s="89">
        <f t="shared" ref="L58:N69" si="14">IF(I58&gt;0,1,IF(I58=0,0))</f>
        <v>0</v>
      </c>
      <c r="M58" s="89">
        <f t="shared" si="14"/>
        <v>0</v>
      </c>
      <c r="N58" s="89">
        <f t="shared" si="14"/>
        <v>0</v>
      </c>
      <c r="O58" s="89">
        <v>0</v>
      </c>
      <c r="P58" s="89"/>
      <c r="Q58" s="89">
        <v>0</v>
      </c>
      <c r="R58" s="87" t="s">
        <v>53</v>
      </c>
      <c r="S58" s="87">
        <v>4</v>
      </c>
      <c r="T58" s="35">
        <v>41838</v>
      </c>
      <c r="U58" s="87"/>
      <c r="V58" s="87"/>
      <c r="W58" s="37">
        <v>43465</v>
      </c>
      <c r="X58" s="87" t="s">
        <v>33</v>
      </c>
      <c r="Y58" s="35" t="s">
        <v>34</v>
      </c>
      <c r="Z58" s="4" t="e">
        <v>#N/A</v>
      </c>
      <c r="AA58" s="4" t="e">
        <v>#N/A</v>
      </c>
      <c r="AB58" s="4" t="e">
        <v>#N/A</v>
      </c>
      <c r="AC58" s="4" t="e">
        <v>#N/A</v>
      </c>
      <c r="AD58" s="7" t="e">
        <v>#N/A</v>
      </c>
      <c r="AE58" s="7" t="e">
        <v>#N/A</v>
      </c>
      <c r="AF58" s="4"/>
      <c r="AG58" s="4"/>
      <c r="AH58" s="4"/>
      <c r="AI58" s="4"/>
      <c r="AJ58" s="4"/>
      <c r="AK58" s="4"/>
    </row>
    <row r="59" spans="1:37" s="1" customFormat="1" ht="24.95" customHeight="1" x14ac:dyDescent="0.2">
      <c r="A59" s="90">
        <v>3</v>
      </c>
      <c r="B59" s="87" t="s">
        <v>70</v>
      </c>
      <c r="C59" s="87" t="s">
        <v>87</v>
      </c>
      <c r="D59" s="89" t="s">
        <v>35</v>
      </c>
      <c r="E59" s="87" t="s">
        <v>18</v>
      </c>
      <c r="F59" s="56">
        <v>2</v>
      </c>
      <c r="G59" s="88"/>
      <c r="H59" s="88">
        <v>40.9</v>
      </c>
      <c r="I59" s="88">
        <f t="shared" si="11"/>
        <v>0</v>
      </c>
      <c r="J59" s="88">
        <f t="shared" si="12"/>
        <v>0</v>
      </c>
      <c r="K59" s="88">
        <f t="shared" si="13"/>
        <v>0</v>
      </c>
      <c r="L59" s="89">
        <f t="shared" si="14"/>
        <v>0</v>
      </c>
      <c r="M59" s="89">
        <f t="shared" si="14"/>
        <v>0</v>
      </c>
      <c r="N59" s="89">
        <f t="shared" si="14"/>
        <v>0</v>
      </c>
      <c r="O59" s="89">
        <v>0</v>
      </c>
      <c r="P59" s="89"/>
      <c r="Q59" s="89">
        <v>0</v>
      </c>
      <c r="R59" s="87" t="s">
        <v>53</v>
      </c>
      <c r="S59" s="87">
        <v>4</v>
      </c>
      <c r="T59" s="35">
        <v>41838</v>
      </c>
      <c r="U59" s="87"/>
      <c r="V59" s="87"/>
      <c r="W59" s="37">
        <v>43465</v>
      </c>
      <c r="X59" s="87" t="s">
        <v>33</v>
      </c>
      <c r="Y59" s="35" t="s">
        <v>34</v>
      </c>
      <c r="Z59" s="4" t="s">
        <v>72</v>
      </c>
      <c r="AA59" s="4">
        <v>26</v>
      </c>
      <c r="AB59" s="4">
        <v>3</v>
      </c>
      <c r="AC59" s="4">
        <v>69.8</v>
      </c>
      <c r="AD59" s="7" t="s">
        <v>88</v>
      </c>
      <c r="AE59" s="7">
        <v>0</v>
      </c>
      <c r="AF59" s="4"/>
      <c r="AG59" s="4"/>
      <c r="AH59" s="4"/>
      <c r="AI59" s="4"/>
      <c r="AJ59" s="4"/>
      <c r="AK59" s="4"/>
    </row>
    <row r="60" spans="1:37" s="1" customFormat="1" ht="24.95" customHeight="1" x14ac:dyDescent="0.2">
      <c r="A60" s="90">
        <v>3</v>
      </c>
      <c r="B60" s="87" t="s">
        <v>70</v>
      </c>
      <c r="C60" s="87" t="s">
        <v>87</v>
      </c>
      <c r="D60" s="89" t="s">
        <v>36</v>
      </c>
      <c r="E60" s="87" t="s">
        <v>19</v>
      </c>
      <c r="F60" s="56">
        <v>1</v>
      </c>
      <c r="G60" s="88"/>
      <c r="H60" s="88">
        <v>32.1</v>
      </c>
      <c r="I60" s="88">
        <f t="shared" si="11"/>
        <v>32.1</v>
      </c>
      <c r="J60" s="88">
        <f t="shared" si="12"/>
        <v>0</v>
      </c>
      <c r="K60" s="88">
        <f t="shared" si="13"/>
        <v>32.1</v>
      </c>
      <c r="L60" s="89">
        <f t="shared" si="14"/>
        <v>1</v>
      </c>
      <c r="M60" s="89">
        <f t="shared" si="14"/>
        <v>0</v>
      </c>
      <c r="N60" s="89">
        <f t="shared" si="14"/>
        <v>1</v>
      </c>
      <c r="O60" s="89">
        <v>4</v>
      </c>
      <c r="P60" s="89"/>
      <c r="Q60" s="89">
        <f t="shared" si="4"/>
        <v>4</v>
      </c>
      <c r="R60" s="87" t="s">
        <v>32</v>
      </c>
      <c r="S60" s="87">
        <v>4</v>
      </c>
      <c r="T60" s="35">
        <v>41838</v>
      </c>
      <c r="U60" s="87"/>
      <c r="V60" s="87"/>
      <c r="W60" s="37">
        <v>43465</v>
      </c>
      <c r="X60" s="87" t="s">
        <v>33</v>
      </c>
      <c r="Y60" s="35" t="s">
        <v>34</v>
      </c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s="1" customFormat="1" ht="24.95" customHeight="1" x14ac:dyDescent="0.2">
      <c r="A61" s="90">
        <v>3</v>
      </c>
      <c r="B61" s="87" t="s">
        <v>70</v>
      </c>
      <c r="C61" s="87" t="s">
        <v>87</v>
      </c>
      <c r="D61" s="89" t="s">
        <v>37</v>
      </c>
      <c r="E61" s="87" t="s">
        <v>18</v>
      </c>
      <c r="F61" s="56">
        <v>3</v>
      </c>
      <c r="G61" s="88"/>
      <c r="H61" s="88">
        <v>52.4</v>
      </c>
      <c r="I61" s="88">
        <f t="shared" si="11"/>
        <v>0</v>
      </c>
      <c r="J61" s="88">
        <f t="shared" si="12"/>
        <v>0</v>
      </c>
      <c r="K61" s="88">
        <f t="shared" si="13"/>
        <v>0</v>
      </c>
      <c r="L61" s="89">
        <f t="shared" si="14"/>
        <v>0</v>
      </c>
      <c r="M61" s="89">
        <f t="shared" si="14"/>
        <v>0</v>
      </c>
      <c r="N61" s="89">
        <f t="shared" si="14"/>
        <v>0</v>
      </c>
      <c r="O61" s="89">
        <v>0</v>
      </c>
      <c r="P61" s="89"/>
      <c r="Q61" s="89">
        <v>0</v>
      </c>
      <c r="R61" s="87" t="s">
        <v>53</v>
      </c>
      <c r="S61" s="87">
        <v>4</v>
      </c>
      <c r="T61" s="35">
        <v>41838</v>
      </c>
      <c r="U61" s="87"/>
      <c r="V61" s="87"/>
      <c r="W61" s="37">
        <v>43465</v>
      </c>
      <c r="X61" s="87" t="s">
        <v>33</v>
      </c>
      <c r="Y61" s="35" t="s">
        <v>34</v>
      </c>
      <c r="Z61" s="4" t="s">
        <v>72</v>
      </c>
      <c r="AA61" s="4">
        <v>11</v>
      </c>
      <c r="AB61" s="4">
        <v>2</v>
      </c>
      <c r="AC61" s="4">
        <v>53.2</v>
      </c>
      <c r="AD61" s="7" t="s">
        <v>89</v>
      </c>
      <c r="AE61" s="7">
        <v>0</v>
      </c>
      <c r="AF61" s="4"/>
      <c r="AG61" s="4"/>
      <c r="AH61" s="4"/>
      <c r="AI61" s="4"/>
      <c r="AJ61" s="4"/>
      <c r="AK61" s="4"/>
    </row>
    <row r="62" spans="1:37" s="1" customFormat="1" ht="24.95" customHeight="1" x14ac:dyDescent="0.2">
      <c r="A62" s="90">
        <v>3</v>
      </c>
      <c r="B62" s="87" t="s">
        <v>70</v>
      </c>
      <c r="C62" s="87" t="s">
        <v>87</v>
      </c>
      <c r="D62" s="89" t="s">
        <v>38</v>
      </c>
      <c r="E62" s="87" t="s">
        <v>19</v>
      </c>
      <c r="F62" s="56">
        <v>2</v>
      </c>
      <c r="G62" s="88"/>
      <c r="H62" s="88">
        <v>42.5</v>
      </c>
      <c r="I62" s="88">
        <f t="shared" si="11"/>
        <v>0</v>
      </c>
      <c r="J62" s="88">
        <f t="shared" si="12"/>
        <v>0</v>
      </c>
      <c r="K62" s="88">
        <f t="shared" si="13"/>
        <v>0</v>
      </c>
      <c r="L62" s="89">
        <f t="shared" si="14"/>
        <v>0</v>
      </c>
      <c r="M62" s="89">
        <f t="shared" si="14"/>
        <v>0</v>
      </c>
      <c r="N62" s="89">
        <f t="shared" si="14"/>
        <v>0</v>
      </c>
      <c r="O62" s="89">
        <v>0</v>
      </c>
      <c r="P62" s="89"/>
      <c r="Q62" s="89">
        <v>0</v>
      </c>
      <c r="R62" s="87" t="s">
        <v>53</v>
      </c>
      <c r="S62" s="87">
        <v>4</v>
      </c>
      <c r="T62" s="35">
        <v>41838</v>
      </c>
      <c r="U62" s="87"/>
      <c r="V62" s="87"/>
      <c r="W62" s="37">
        <v>43465</v>
      </c>
      <c r="X62" s="87" t="s">
        <v>33</v>
      </c>
      <c r="Y62" s="35" t="s">
        <v>34</v>
      </c>
      <c r="Z62" s="4" t="e">
        <v>#N/A</v>
      </c>
      <c r="AA62" s="4" t="e">
        <v>#N/A</v>
      </c>
      <c r="AB62" s="4" t="e">
        <v>#N/A</v>
      </c>
      <c r="AC62" s="4" t="e">
        <v>#N/A</v>
      </c>
      <c r="AD62" s="7" t="e">
        <v>#N/A</v>
      </c>
      <c r="AE62" s="7" t="e">
        <v>#N/A</v>
      </c>
      <c r="AF62" s="4"/>
      <c r="AG62" s="4"/>
      <c r="AH62" s="4"/>
      <c r="AI62" s="4"/>
      <c r="AJ62" s="4"/>
      <c r="AK62" s="4"/>
    </row>
    <row r="63" spans="1:37" s="1" customFormat="1" ht="24.95" customHeight="1" x14ac:dyDescent="0.2">
      <c r="A63" s="90">
        <v>3</v>
      </c>
      <c r="B63" s="87" t="s">
        <v>70</v>
      </c>
      <c r="C63" s="87" t="s">
        <v>87</v>
      </c>
      <c r="D63" s="89" t="s">
        <v>39</v>
      </c>
      <c r="E63" s="87" t="s">
        <v>18</v>
      </c>
      <c r="F63" s="56">
        <v>1</v>
      </c>
      <c r="G63" s="88"/>
      <c r="H63" s="88">
        <v>32.5</v>
      </c>
      <c r="I63" s="88">
        <f t="shared" si="11"/>
        <v>0</v>
      </c>
      <c r="J63" s="88">
        <f t="shared" si="12"/>
        <v>0</v>
      </c>
      <c r="K63" s="88">
        <f t="shared" si="13"/>
        <v>0</v>
      </c>
      <c r="L63" s="89">
        <f t="shared" si="14"/>
        <v>0</v>
      </c>
      <c r="M63" s="89">
        <f t="shared" si="14"/>
        <v>0</v>
      </c>
      <c r="N63" s="89">
        <f t="shared" si="14"/>
        <v>0</v>
      </c>
      <c r="O63" s="89">
        <v>0</v>
      </c>
      <c r="P63" s="89"/>
      <c r="Q63" s="89">
        <v>0</v>
      </c>
      <c r="R63" s="87" t="s">
        <v>53</v>
      </c>
      <c r="S63" s="87">
        <v>4</v>
      </c>
      <c r="T63" s="35">
        <v>41838</v>
      </c>
      <c r="U63" s="87"/>
      <c r="V63" s="87"/>
      <c r="W63" s="37">
        <v>43465</v>
      </c>
      <c r="X63" s="87" t="s">
        <v>33</v>
      </c>
      <c r="Y63" s="35" t="s">
        <v>34</v>
      </c>
      <c r="Z63" s="4" t="s">
        <v>72</v>
      </c>
      <c r="AA63" s="4">
        <v>18</v>
      </c>
      <c r="AB63" s="4">
        <v>2</v>
      </c>
      <c r="AC63" s="4">
        <v>53.9</v>
      </c>
      <c r="AD63" s="7" t="s">
        <v>90</v>
      </c>
      <c r="AE63" s="7">
        <v>0</v>
      </c>
      <c r="AF63" s="4"/>
      <c r="AG63" s="4"/>
      <c r="AH63" s="4"/>
      <c r="AI63" s="4"/>
      <c r="AJ63" s="4"/>
      <c r="AK63" s="4"/>
    </row>
    <row r="64" spans="1:37" s="1" customFormat="1" ht="24.95" customHeight="1" x14ac:dyDescent="0.2">
      <c r="A64" s="90">
        <v>3</v>
      </c>
      <c r="B64" s="87" t="s">
        <v>70</v>
      </c>
      <c r="C64" s="87" t="s">
        <v>87</v>
      </c>
      <c r="D64" s="89" t="s">
        <v>40</v>
      </c>
      <c r="E64" s="87" t="s">
        <v>18</v>
      </c>
      <c r="F64" s="56">
        <v>1</v>
      </c>
      <c r="G64" s="88"/>
      <c r="H64" s="88">
        <v>32.4</v>
      </c>
      <c r="I64" s="88">
        <f t="shared" si="11"/>
        <v>0</v>
      </c>
      <c r="J64" s="88">
        <f t="shared" si="12"/>
        <v>0</v>
      </c>
      <c r="K64" s="88">
        <f t="shared" si="13"/>
        <v>0</v>
      </c>
      <c r="L64" s="89">
        <f t="shared" si="14"/>
        <v>0</v>
      </c>
      <c r="M64" s="89">
        <f t="shared" si="14"/>
        <v>0</v>
      </c>
      <c r="N64" s="89">
        <f t="shared" si="14"/>
        <v>0</v>
      </c>
      <c r="O64" s="89">
        <v>0</v>
      </c>
      <c r="P64" s="89"/>
      <c r="Q64" s="89">
        <v>0</v>
      </c>
      <c r="R64" s="87" t="s">
        <v>53</v>
      </c>
      <c r="S64" s="87">
        <v>4</v>
      </c>
      <c r="T64" s="35">
        <v>41838</v>
      </c>
      <c r="U64" s="87"/>
      <c r="V64" s="87"/>
      <c r="W64" s="37">
        <v>43465</v>
      </c>
      <c r="X64" s="87" t="s">
        <v>33</v>
      </c>
      <c r="Y64" s="35" t="s">
        <v>34</v>
      </c>
      <c r="Z64" s="4" t="e">
        <v>#N/A</v>
      </c>
      <c r="AA64" s="4" t="e">
        <v>#N/A</v>
      </c>
      <c r="AB64" s="4" t="e">
        <v>#N/A</v>
      </c>
      <c r="AC64" s="4" t="e">
        <v>#N/A</v>
      </c>
      <c r="AD64" s="7" t="e">
        <v>#N/A</v>
      </c>
      <c r="AE64" s="7" t="e">
        <v>#N/A</v>
      </c>
      <c r="AF64" s="4"/>
      <c r="AG64" s="4"/>
      <c r="AH64" s="4"/>
      <c r="AI64" s="4"/>
      <c r="AJ64" s="4"/>
      <c r="AK64" s="4"/>
    </row>
    <row r="65" spans="1:37" s="1" customFormat="1" ht="24.95" customHeight="1" x14ac:dyDescent="0.2">
      <c r="A65" s="90">
        <v>3</v>
      </c>
      <c r="B65" s="87" t="s">
        <v>70</v>
      </c>
      <c r="C65" s="87" t="s">
        <v>87</v>
      </c>
      <c r="D65" s="89" t="s">
        <v>41</v>
      </c>
      <c r="E65" s="87" t="s">
        <v>18</v>
      </c>
      <c r="F65" s="56">
        <v>2</v>
      </c>
      <c r="G65" s="88"/>
      <c r="H65" s="88">
        <v>40.799999999999997</v>
      </c>
      <c r="I65" s="88">
        <f t="shared" si="11"/>
        <v>0</v>
      </c>
      <c r="J65" s="88">
        <f t="shared" si="12"/>
        <v>0</v>
      </c>
      <c r="K65" s="88">
        <f t="shared" si="13"/>
        <v>0</v>
      </c>
      <c r="L65" s="89">
        <f t="shared" si="14"/>
        <v>0</v>
      </c>
      <c r="M65" s="89">
        <f t="shared" si="14"/>
        <v>0</v>
      </c>
      <c r="N65" s="89">
        <f t="shared" si="14"/>
        <v>0</v>
      </c>
      <c r="O65" s="89">
        <v>0</v>
      </c>
      <c r="P65" s="89"/>
      <c r="Q65" s="89">
        <v>0</v>
      </c>
      <c r="R65" s="87" t="s">
        <v>53</v>
      </c>
      <c r="S65" s="87">
        <v>4</v>
      </c>
      <c r="T65" s="35">
        <v>41838</v>
      </c>
      <c r="U65" s="87"/>
      <c r="V65" s="87"/>
      <c r="W65" s="37">
        <v>43465</v>
      </c>
      <c r="X65" s="87" t="s">
        <v>33</v>
      </c>
      <c r="Y65" s="35" t="s">
        <v>34</v>
      </c>
      <c r="Z65" s="4" t="s">
        <v>72</v>
      </c>
      <c r="AA65" s="4">
        <v>5</v>
      </c>
      <c r="AB65" s="4">
        <v>2</v>
      </c>
      <c r="AC65" s="4">
        <v>49</v>
      </c>
      <c r="AD65" s="7" t="s">
        <v>91</v>
      </c>
      <c r="AE65" s="7">
        <v>0</v>
      </c>
      <c r="AF65" s="4"/>
      <c r="AG65" s="4"/>
      <c r="AH65" s="4"/>
      <c r="AI65" s="4"/>
      <c r="AJ65" s="4"/>
      <c r="AK65" s="4"/>
    </row>
    <row r="66" spans="1:37" s="1" customFormat="1" ht="24.95" customHeight="1" x14ac:dyDescent="0.2">
      <c r="A66" s="90">
        <v>3</v>
      </c>
      <c r="B66" s="87" t="s">
        <v>70</v>
      </c>
      <c r="C66" s="87" t="s">
        <v>87</v>
      </c>
      <c r="D66" s="89" t="s">
        <v>42</v>
      </c>
      <c r="E66" s="87" t="s">
        <v>18</v>
      </c>
      <c r="F66" s="56">
        <v>3</v>
      </c>
      <c r="G66" s="88"/>
      <c r="H66" s="88">
        <v>52.8</v>
      </c>
      <c r="I66" s="88">
        <f t="shared" si="11"/>
        <v>0</v>
      </c>
      <c r="J66" s="88">
        <f t="shared" si="12"/>
        <v>0</v>
      </c>
      <c r="K66" s="88">
        <f t="shared" si="13"/>
        <v>0</v>
      </c>
      <c r="L66" s="89">
        <f t="shared" si="14"/>
        <v>0</v>
      </c>
      <c r="M66" s="89">
        <f t="shared" si="14"/>
        <v>0</v>
      </c>
      <c r="N66" s="89">
        <f t="shared" si="14"/>
        <v>0</v>
      </c>
      <c r="O66" s="89">
        <v>0</v>
      </c>
      <c r="P66" s="89"/>
      <c r="Q66" s="89">
        <v>0</v>
      </c>
      <c r="R66" s="87" t="s">
        <v>53</v>
      </c>
      <c r="S66" s="87">
        <v>4</v>
      </c>
      <c r="T66" s="35">
        <v>41838</v>
      </c>
      <c r="U66" s="87"/>
      <c r="V66" s="87"/>
      <c r="W66" s="37">
        <v>43465</v>
      </c>
      <c r="X66" s="87" t="s">
        <v>33</v>
      </c>
      <c r="Y66" s="35" t="s">
        <v>34</v>
      </c>
      <c r="Z66" s="4" t="s">
        <v>72</v>
      </c>
      <c r="AA66" s="4">
        <v>14</v>
      </c>
      <c r="AB66" s="4">
        <v>2</v>
      </c>
      <c r="AC66" s="4">
        <v>53.6</v>
      </c>
      <c r="AD66" s="7" t="s">
        <v>92</v>
      </c>
      <c r="AE66" s="7">
        <v>0</v>
      </c>
      <c r="AF66" s="4"/>
      <c r="AG66" s="4"/>
      <c r="AH66" s="4"/>
      <c r="AI66" s="4"/>
      <c r="AJ66" s="4"/>
      <c r="AK66" s="4"/>
    </row>
    <row r="67" spans="1:37" s="1" customFormat="1" ht="24.95" customHeight="1" x14ac:dyDescent="0.2">
      <c r="A67" s="90">
        <v>3</v>
      </c>
      <c r="B67" s="87" t="s">
        <v>70</v>
      </c>
      <c r="C67" s="87" t="s">
        <v>87</v>
      </c>
      <c r="D67" s="89" t="s">
        <v>43</v>
      </c>
      <c r="E67" s="87" t="s">
        <v>19</v>
      </c>
      <c r="F67" s="56">
        <v>1</v>
      </c>
      <c r="G67" s="88"/>
      <c r="H67" s="88">
        <v>33.9</v>
      </c>
      <c r="I67" s="88">
        <f t="shared" si="11"/>
        <v>0</v>
      </c>
      <c r="J67" s="88">
        <f t="shared" si="12"/>
        <v>0</v>
      </c>
      <c r="K67" s="88">
        <f t="shared" si="13"/>
        <v>0</v>
      </c>
      <c r="L67" s="89">
        <f t="shared" si="14"/>
        <v>0</v>
      </c>
      <c r="M67" s="89">
        <f t="shared" si="14"/>
        <v>0</v>
      </c>
      <c r="N67" s="89">
        <f t="shared" si="14"/>
        <v>0</v>
      </c>
      <c r="O67" s="89">
        <v>0</v>
      </c>
      <c r="P67" s="89"/>
      <c r="Q67" s="89">
        <v>0</v>
      </c>
      <c r="R67" s="87" t="s">
        <v>53</v>
      </c>
      <c r="S67" s="87">
        <v>4</v>
      </c>
      <c r="T67" s="35">
        <v>41838</v>
      </c>
      <c r="U67" s="87"/>
      <c r="V67" s="87"/>
      <c r="W67" s="37">
        <v>43465</v>
      </c>
      <c r="X67" s="87" t="s">
        <v>33</v>
      </c>
      <c r="Y67" s="35" t="s">
        <v>34</v>
      </c>
      <c r="Z67" s="4" t="s">
        <v>72</v>
      </c>
      <c r="AA67" s="4">
        <v>12</v>
      </c>
      <c r="AB67" s="4">
        <v>2</v>
      </c>
      <c r="AC67" s="4">
        <v>53.3</v>
      </c>
      <c r="AD67" s="7" t="s">
        <v>93</v>
      </c>
      <c r="AE67" s="7">
        <v>0</v>
      </c>
      <c r="AF67" s="4"/>
      <c r="AG67" s="4"/>
      <c r="AH67" s="4"/>
      <c r="AI67" s="4"/>
      <c r="AJ67" s="4"/>
      <c r="AK67" s="4"/>
    </row>
    <row r="68" spans="1:37" s="1" customFormat="1" ht="24.95" customHeight="1" x14ac:dyDescent="0.2">
      <c r="A68" s="90">
        <v>3</v>
      </c>
      <c r="B68" s="87" t="s">
        <v>70</v>
      </c>
      <c r="C68" s="87" t="s">
        <v>87</v>
      </c>
      <c r="D68" s="89" t="s">
        <v>44</v>
      </c>
      <c r="E68" s="87" t="s">
        <v>19</v>
      </c>
      <c r="F68" s="56">
        <v>2</v>
      </c>
      <c r="G68" s="88"/>
      <c r="H68" s="88">
        <v>40</v>
      </c>
      <c r="I68" s="88">
        <f t="shared" si="11"/>
        <v>40</v>
      </c>
      <c r="J68" s="88">
        <f t="shared" si="12"/>
        <v>0</v>
      </c>
      <c r="K68" s="88">
        <f t="shared" si="13"/>
        <v>40</v>
      </c>
      <c r="L68" s="89">
        <f t="shared" si="14"/>
        <v>1</v>
      </c>
      <c r="M68" s="89">
        <f t="shared" si="14"/>
        <v>0</v>
      </c>
      <c r="N68" s="89">
        <f t="shared" si="14"/>
        <v>1</v>
      </c>
      <c r="O68" s="89">
        <v>3</v>
      </c>
      <c r="P68" s="89"/>
      <c r="Q68" s="89">
        <f t="shared" si="4"/>
        <v>3</v>
      </c>
      <c r="R68" s="87" t="s">
        <v>32</v>
      </c>
      <c r="S68" s="87">
        <v>4</v>
      </c>
      <c r="T68" s="35">
        <v>41838</v>
      </c>
      <c r="U68" s="87"/>
      <c r="V68" s="87"/>
      <c r="W68" s="37">
        <v>43465</v>
      </c>
      <c r="X68" s="87" t="s">
        <v>33</v>
      </c>
      <c r="Y68" s="35" t="s">
        <v>34</v>
      </c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s="1" customFormat="1" ht="24.95" customHeight="1" x14ac:dyDescent="0.2">
      <c r="A69" s="90">
        <v>3</v>
      </c>
      <c r="B69" s="87" t="s">
        <v>70</v>
      </c>
      <c r="C69" s="87" t="s">
        <v>87</v>
      </c>
      <c r="D69" s="89" t="s">
        <v>45</v>
      </c>
      <c r="E69" s="87" t="s">
        <v>18</v>
      </c>
      <c r="F69" s="56">
        <v>3</v>
      </c>
      <c r="G69" s="88"/>
      <c r="H69" s="88">
        <v>52.4</v>
      </c>
      <c r="I69" s="88">
        <f t="shared" si="11"/>
        <v>0</v>
      </c>
      <c r="J69" s="88">
        <f t="shared" si="12"/>
        <v>0</v>
      </c>
      <c r="K69" s="88">
        <f t="shared" si="13"/>
        <v>0</v>
      </c>
      <c r="L69" s="89">
        <f t="shared" si="14"/>
        <v>0</v>
      </c>
      <c r="M69" s="89">
        <f t="shared" si="14"/>
        <v>0</v>
      </c>
      <c r="N69" s="89">
        <f t="shared" si="14"/>
        <v>0</v>
      </c>
      <c r="O69" s="89">
        <v>0</v>
      </c>
      <c r="P69" s="89"/>
      <c r="Q69" s="89">
        <v>0</v>
      </c>
      <c r="R69" s="87" t="s">
        <v>53</v>
      </c>
      <c r="S69" s="87">
        <v>4</v>
      </c>
      <c r="T69" s="35">
        <v>41838</v>
      </c>
      <c r="U69" s="87"/>
      <c r="V69" s="87"/>
      <c r="W69" s="37">
        <v>43465</v>
      </c>
      <c r="X69" s="87" t="s">
        <v>33</v>
      </c>
      <c r="Y69" s="35" t="s">
        <v>34</v>
      </c>
      <c r="Z69" s="4" t="s">
        <v>72</v>
      </c>
      <c r="AA69" s="4">
        <v>15</v>
      </c>
      <c r="AB69" s="4">
        <v>2</v>
      </c>
      <c r="AC69" s="4">
        <v>53.7</v>
      </c>
      <c r="AD69" s="7" t="s">
        <v>94</v>
      </c>
      <c r="AE69" s="7">
        <v>0</v>
      </c>
      <c r="AF69" s="4"/>
      <c r="AG69" s="4"/>
      <c r="AH69" s="4"/>
      <c r="AI69" s="4"/>
      <c r="AJ69" s="4"/>
      <c r="AK69" s="4"/>
    </row>
    <row r="70" spans="1:37" s="6" customFormat="1" ht="24.95" customHeight="1" x14ac:dyDescent="0.2">
      <c r="A70" s="22">
        <v>3</v>
      </c>
      <c r="B70" s="34" t="s">
        <v>70</v>
      </c>
      <c r="C70" s="34" t="s">
        <v>87</v>
      </c>
      <c r="D70" s="57">
        <f>COUNTA(D58:D69)</f>
        <v>12</v>
      </c>
      <c r="E70" s="34" t="s">
        <v>46</v>
      </c>
      <c r="F70" s="58"/>
      <c r="G70" s="59">
        <v>549</v>
      </c>
      <c r="H70" s="59">
        <f>SUM(H58:H69)</f>
        <v>504.49999999999994</v>
      </c>
      <c r="I70" s="59">
        <f t="shared" ref="I70:O70" si="15">SUM(I58:I69)</f>
        <v>72.099999999999994</v>
      </c>
      <c r="J70" s="59">
        <f t="shared" si="15"/>
        <v>0</v>
      </c>
      <c r="K70" s="59">
        <f t="shared" si="15"/>
        <v>72.099999999999994</v>
      </c>
      <c r="L70" s="57">
        <f t="shared" si="15"/>
        <v>2</v>
      </c>
      <c r="M70" s="57">
        <f t="shared" si="15"/>
        <v>0</v>
      </c>
      <c r="N70" s="57">
        <f t="shared" si="15"/>
        <v>2</v>
      </c>
      <c r="O70" s="57">
        <f t="shared" si="15"/>
        <v>7</v>
      </c>
      <c r="P70" s="57"/>
      <c r="Q70" s="57">
        <f t="shared" si="4"/>
        <v>7</v>
      </c>
      <c r="R70" s="60"/>
      <c r="S70" s="34">
        <v>4</v>
      </c>
      <c r="T70" s="42">
        <v>41838</v>
      </c>
      <c r="U70" s="34"/>
      <c r="V70" s="34"/>
      <c r="W70" s="39">
        <v>43465</v>
      </c>
      <c r="X70" s="34" t="s">
        <v>33</v>
      </c>
      <c r="Y70" s="42" t="s">
        <v>34</v>
      </c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1:37" s="1" customFormat="1" ht="24.95" customHeight="1" x14ac:dyDescent="0.2">
      <c r="A71" s="90">
        <v>4</v>
      </c>
      <c r="B71" s="87" t="s">
        <v>70</v>
      </c>
      <c r="C71" s="87" t="s">
        <v>95</v>
      </c>
      <c r="D71" s="89" t="s">
        <v>31</v>
      </c>
      <c r="E71" s="87" t="s">
        <v>19</v>
      </c>
      <c r="F71" s="56">
        <v>1</v>
      </c>
      <c r="G71" s="88"/>
      <c r="H71" s="88">
        <v>30.1</v>
      </c>
      <c r="I71" s="88">
        <f t="shared" ref="I71:I82" si="16">IF(R71="Подлежит расселению",H71,IF(R71="Расселено",0,IF(R71="Пустующие",0,IF(R71="В суде",H71))))</f>
        <v>30.1</v>
      </c>
      <c r="J71" s="88">
        <f t="shared" ref="J71:J82" si="17">IF(E71="Муниципальная",I71,IF(E71="Частная",0))</f>
        <v>0</v>
      </c>
      <c r="K71" s="88">
        <f t="shared" ref="K71:K82" si="18">IF(E71="Муниципальная",0,IF(E71="Частная",I71))</f>
        <v>30.1</v>
      </c>
      <c r="L71" s="89">
        <f t="shared" ref="L71:N82" si="19">IF(I71&gt;0,1,IF(I71=0,0))</f>
        <v>1</v>
      </c>
      <c r="M71" s="89">
        <f t="shared" si="19"/>
        <v>0</v>
      </c>
      <c r="N71" s="89">
        <f t="shared" si="19"/>
        <v>1</v>
      </c>
      <c r="O71" s="89">
        <v>10</v>
      </c>
      <c r="P71" s="89"/>
      <c r="Q71" s="89">
        <f t="shared" si="4"/>
        <v>10</v>
      </c>
      <c r="R71" s="87" t="s">
        <v>32</v>
      </c>
      <c r="S71" s="87">
        <v>2</v>
      </c>
      <c r="T71" s="35">
        <v>42257</v>
      </c>
      <c r="U71" s="35">
        <v>42262</v>
      </c>
      <c r="V71" s="87" t="s">
        <v>96</v>
      </c>
      <c r="W71" s="37">
        <v>43465</v>
      </c>
      <c r="X71" s="87" t="s">
        <v>33</v>
      </c>
      <c r="Y71" s="35" t="s">
        <v>63</v>
      </c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s="1" customFormat="1" ht="24.95" customHeight="1" x14ac:dyDescent="0.2">
      <c r="A72" s="90">
        <v>4</v>
      </c>
      <c r="B72" s="87" t="s">
        <v>70</v>
      </c>
      <c r="C72" s="87" t="s">
        <v>95</v>
      </c>
      <c r="D72" s="89" t="s">
        <v>35</v>
      </c>
      <c r="E72" s="87" t="s">
        <v>18</v>
      </c>
      <c r="F72" s="56">
        <v>2</v>
      </c>
      <c r="G72" s="88"/>
      <c r="H72" s="88">
        <v>38.6</v>
      </c>
      <c r="I72" s="88">
        <f t="shared" si="16"/>
        <v>0</v>
      </c>
      <c r="J72" s="88">
        <f t="shared" si="17"/>
        <v>0</v>
      </c>
      <c r="K72" s="88">
        <f t="shared" si="18"/>
        <v>0</v>
      </c>
      <c r="L72" s="89">
        <f t="shared" si="19"/>
        <v>0</v>
      </c>
      <c r="M72" s="89">
        <f t="shared" si="19"/>
        <v>0</v>
      </c>
      <c r="N72" s="89">
        <f t="shared" si="19"/>
        <v>0</v>
      </c>
      <c r="O72" s="89">
        <v>0</v>
      </c>
      <c r="P72" s="89"/>
      <c r="Q72" s="89">
        <v>0</v>
      </c>
      <c r="R72" s="87" t="s">
        <v>53</v>
      </c>
      <c r="S72" s="87">
        <v>2</v>
      </c>
      <c r="T72" s="35">
        <v>42257</v>
      </c>
      <c r="U72" s="35">
        <v>42262</v>
      </c>
      <c r="V72" s="87" t="s">
        <v>96</v>
      </c>
      <c r="W72" s="37">
        <v>43465</v>
      </c>
      <c r="X72" s="87" t="s">
        <v>33</v>
      </c>
      <c r="Y72" s="35" t="s">
        <v>63</v>
      </c>
      <c r="Z72" s="4" t="s">
        <v>72</v>
      </c>
      <c r="AA72" s="4">
        <v>3</v>
      </c>
      <c r="AB72" s="4">
        <v>2</v>
      </c>
      <c r="AC72" s="4">
        <v>48.3</v>
      </c>
      <c r="AD72" s="7" t="s">
        <v>97</v>
      </c>
      <c r="AE72" s="7">
        <v>0</v>
      </c>
      <c r="AF72" s="4"/>
      <c r="AG72" s="4"/>
      <c r="AH72" s="4"/>
      <c r="AI72" s="4"/>
      <c r="AJ72" s="4"/>
      <c r="AK72" s="4"/>
    </row>
    <row r="73" spans="1:37" s="1" customFormat="1" ht="24.95" customHeight="1" x14ac:dyDescent="0.2">
      <c r="A73" s="90">
        <v>4</v>
      </c>
      <c r="B73" s="87" t="s">
        <v>70</v>
      </c>
      <c r="C73" s="87" t="s">
        <v>95</v>
      </c>
      <c r="D73" s="89" t="s">
        <v>36</v>
      </c>
      <c r="E73" s="87" t="s">
        <v>19</v>
      </c>
      <c r="F73" s="56">
        <v>3</v>
      </c>
      <c r="G73" s="88"/>
      <c r="H73" s="88">
        <v>51.9</v>
      </c>
      <c r="I73" s="88">
        <f t="shared" si="16"/>
        <v>0</v>
      </c>
      <c r="J73" s="88">
        <f t="shared" si="17"/>
        <v>0</v>
      </c>
      <c r="K73" s="88">
        <f t="shared" si="18"/>
        <v>0</v>
      </c>
      <c r="L73" s="89">
        <f t="shared" si="19"/>
        <v>0</v>
      </c>
      <c r="M73" s="89">
        <f t="shared" si="19"/>
        <v>0</v>
      </c>
      <c r="N73" s="89">
        <f t="shared" si="19"/>
        <v>0</v>
      </c>
      <c r="O73" s="89">
        <v>0</v>
      </c>
      <c r="P73" s="89"/>
      <c r="Q73" s="89">
        <v>0</v>
      </c>
      <c r="R73" s="87" t="s">
        <v>53</v>
      </c>
      <c r="S73" s="87">
        <v>2</v>
      </c>
      <c r="T73" s="35">
        <v>42257</v>
      </c>
      <c r="U73" s="35">
        <v>42262</v>
      </c>
      <c r="V73" s="87" t="s">
        <v>96</v>
      </c>
      <c r="W73" s="37">
        <v>43465</v>
      </c>
      <c r="X73" s="87" t="s">
        <v>33</v>
      </c>
      <c r="Y73" s="35" t="s">
        <v>63</v>
      </c>
      <c r="Z73" s="4" t="e">
        <v>#N/A</v>
      </c>
      <c r="AA73" s="4" t="e">
        <v>#N/A</v>
      </c>
      <c r="AB73" s="4" t="e">
        <v>#N/A</v>
      </c>
      <c r="AC73" s="4" t="e">
        <v>#N/A</v>
      </c>
      <c r="AD73" s="7" t="e">
        <v>#N/A</v>
      </c>
      <c r="AE73" s="7" t="e">
        <v>#N/A</v>
      </c>
      <c r="AF73" s="4"/>
      <c r="AG73" s="4"/>
      <c r="AH73" s="4"/>
      <c r="AI73" s="4"/>
      <c r="AJ73" s="4"/>
      <c r="AK73" s="4"/>
    </row>
    <row r="74" spans="1:37" s="1" customFormat="1" ht="24.95" customHeight="1" x14ac:dyDescent="0.2">
      <c r="A74" s="90">
        <v>4</v>
      </c>
      <c r="B74" s="87" t="s">
        <v>70</v>
      </c>
      <c r="C74" s="87" t="s">
        <v>95</v>
      </c>
      <c r="D74" s="89" t="s">
        <v>37</v>
      </c>
      <c r="E74" s="87" t="s">
        <v>19</v>
      </c>
      <c r="F74" s="56">
        <v>1</v>
      </c>
      <c r="G74" s="88"/>
      <c r="H74" s="88">
        <v>30.4</v>
      </c>
      <c r="I74" s="88">
        <f t="shared" si="16"/>
        <v>30.4</v>
      </c>
      <c r="J74" s="88">
        <f t="shared" si="17"/>
        <v>0</v>
      </c>
      <c r="K74" s="88">
        <f t="shared" si="18"/>
        <v>30.4</v>
      </c>
      <c r="L74" s="89">
        <f t="shared" si="19"/>
        <v>1</v>
      </c>
      <c r="M74" s="89">
        <f t="shared" si="19"/>
        <v>0</v>
      </c>
      <c r="N74" s="89">
        <f t="shared" si="19"/>
        <v>1</v>
      </c>
      <c r="O74" s="89">
        <v>1</v>
      </c>
      <c r="P74" s="89"/>
      <c r="Q74" s="89">
        <f t="shared" si="4"/>
        <v>1</v>
      </c>
      <c r="R74" s="87" t="s">
        <v>32</v>
      </c>
      <c r="S74" s="87">
        <v>2</v>
      </c>
      <c r="T74" s="35">
        <v>42257</v>
      </c>
      <c r="U74" s="35">
        <v>42262</v>
      </c>
      <c r="V74" s="87" t="s">
        <v>96</v>
      </c>
      <c r="W74" s="37">
        <v>43465</v>
      </c>
      <c r="X74" s="87" t="s">
        <v>33</v>
      </c>
      <c r="Y74" s="35" t="s">
        <v>63</v>
      </c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s="1" customFormat="1" ht="24.95" customHeight="1" x14ac:dyDescent="0.2">
      <c r="A75" s="90">
        <v>4</v>
      </c>
      <c r="B75" s="87" t="s">
        <v>70</v>
      </c>
      <c r="C75" s="87" t="s">
        <v>95</v>
      </c>
      <c r="D75" s="89" t="s">
        <v>38</v>
      </c>
      <c r="E75" s="87" t="s">
        <v>19</v>
      </c>
      <c r="F75" s="56">
        <v>2</v>
      </c>
      <c r="G75" s="88"/>
      <c r="H75" s="88">
        <v>41.5</v>
      </c>
      <c r="I75" s="88">
        <f t="shared" si="16"/>
        <v>41.5</v>
      </c>
      <c r="J75" s="88">
        <f t="shared" si="17"/>
        <v>0</v>
      </c>
      <c r="K75" s="88">
        <f t="shared" si="18"/>
        <v>41.5</v>
      </c>
      <c r="L75" s="89">
        <f t="shared" si="19"/>
        <v>1</v>
      </c>
      <c r="M75" s="89">
        <f t="shared" si="19"/>
        <v>0</v>
      </c>
      <c r="N75" s="89">
        <f t="shared" si="19"/>
        <v>1</v>
      </c>
      <c r="O75" s="89">
        <v>2</v>
      </c>
      <c r="P75" s="89"/>
      <c r="Q75" s="89">
        <f t="shared" si="4"/>
        <v>2</v>
      </c>
      <c r="R75" s="87" t="s">
        <v>32</v>
      </c>
      <c r="S75" s="87">
        <v>2</v>
      </c>
      <c r="T75" s="35">
        <v>42257</v>
      </c>
      <c r="U75" s="35">
        <v>42262</v>
      </c>
      <c r="V75" s="87" t="s">
        <v>96</v>
      </c>
      <c r="W75" s="37">
        <v>43465</v>
      </c>
      <c r="X75" s="87" t="s">
        <v>33</v>
      </c>
      <c r="Y75" s="35" t="s">
        <v>63</v>
      </c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s="1" customFormat="1" ht="24.95" customHeight="1" x14ac:dyDescent="0.2">
      <c r="A76" s="90">
        <v>4</v>
      </c>
      <c r="B76" s="87" t="s">
        <v>70</v>
      </c>
      <c r="C76" s="87" t="s">
        <v>95</v>
      </c>
      <c r="D76" s="89" t="s">
        <v>39</v>
      </c>
      <c r="E76" s="87" t="s">
        <v>18</v>
      </c>
      <c r="F76" s="56">
        <v>3</v>
      </c>
      <c r="G76" s="88"/>
      <c r="H76" s="88">
        <v>52.7</v>
      </c>
      <c r="I76" s="88">
        <f t="shared" si="16"/>
        <v>52.7</v>
      </c>
      <c r="J76" s="88">
        <f t="shared" si="17"/>
        <v>52.7</v>
      </c>
      <c r="K76" s="88">
        <f t="shared" si="18"/>
        <v>0</v>
      </c>
      <c r="L76" s="89">
        <f t="shared" si="19"/>
        <v>1</v>
      </c>
      <c r="M76" s="89">
        <f t="shared" si="19"/>
        <v>1</v>
      </c>
      <c r="N76" s="89">
        <f t="shared" si="19"/>
        <v>0</v>
      </c>
      <c r="O76" s="89">
        <v>4</v>
      </c>
      <c r="P76" s="89"/>
      <c r="Q76" s="89">
        <f t="shared" si="4"/>
        <v>4</v>
      </c>
      <c r="R76" s="87" t="s">
        <v>32</v>
      </c>
      <c r="S76" s="87">
        <v>2</v>
      </c>
      <c r="T76" s="35">
        <v>42257</v>
      </c>
      <c r="U76" s="35">
        <v>42262</v>
      </c>
      <c r="V76" s="87" t="s">
        <v>96</v>
      </c>
      <c r="W76" s="37">
        <v>43465</v>
      </c>
      <c r="X76" s="87" t="s">
        <v>33</v>
      </c>
      <c r="Y76" s="35" t="s">
        <v>63</v>
      </c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s="1" customFormat="1" ht="24.95" customHeight="1" x14ac:dyDescent="0.2">
      <c r="A77" s="90">
        <v>4</v>
      </c>
      <c r="B77" s="87" t="s">
        <v>70</v>
      </c>
      <c r="C77" s="87" t="s">
        <v>95</v>
      </c>
      <c r="D77" s="89" t="s">
        <v>40</v>
      </c>
      <c r="E77" s="87" t="s">
        <v>18</v>
      </c>
      <c r="F77" s="56">
        <v>3</v>
      </c>
      <c r="G77" s="88"/>
      <c r="H77" s="88">
        <v>52.3</v>
      </c>
      <c r="I77" s="88">
        <f t="shared" si="16"/>
        <v>52.3</v>
      </c>
      <c r="J77" s="88">
        <f t="shared" si="17"/>
        <v>52.3</v>
      </c>
      <c r="K77" s="88">
        <f t="shared" si="18"/>
        <v>0</v>
      </c>
      <c r="L77" s="89">
        <f t="shared" si="19"/>
        <v>1</v>
      </c>
      <c r="M77" s="89">
        <f t="shared" si="19"/>
        <v>1</v>
      </c>
      <c r="N77" s="89">
        <f t="shared" si="19"/>
        <v>0</v>
      </c>
      <c r="O77" s="89">
        <v>6</v>
      </c>
      <c r="P77" s="89"/>
      <c r="Q77" s="89">
        <f t="shared" si="4"/>
        <v>6</v>
      </c>
      <c r="R77" s="87" t="s">
        <v>32</v>
      </c>
      <c r="S77" s="87">
        <v>2</v>
      </c>
      <c r="T77" s="35">
        <v>42257</v>
      </c>
      <c r="U77" s="35">
        <v>42262</v>
      </c>
      <c r="V77" s="87" t="s">
        <v>96</v>
      </c>
      <c r="W77" s="37">
        <v>43465</v>
      </c>
      <c r="X77" s="87" t="s">
        <v>33</v>
      </c>
      <c r="Y77" s="35" t="s">
        <v>63</v>
      </c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s="1" customFormat="1" ht="24.95" customHeight="1" x14ac:dyDescent="0.2">
      <c r="A78" s="90">
        <v>4</v>
      </c>
      <c r="B78" s="87" t="s">
        <v>70</v>
      </c>
      <c r="C78" s="87" t="s">
        <v>95</v>
      </c>
      <c r="D78" s="89" t="s">
        <v>41</v>
      </c>
      <c r="E78" s="87" t="s">
        <v>19</v>
      </c>
      <c r="F78" s="56">
        <v>2</v>
      </c>
      <c r="G78" s="88"/>
      <c r="H78" s="88">
        <v>39.9</v>
      </c>
      <c r="I78" s="88">
        <f t="shared" si="16"/>
        <v>39.9</v>
      </c>
      <c r="J78" s="88">
        <f t="shared" si="17"/>
        <v>0</v>
      </c>
      <c r="K78" s="88">
        <f t="shared" si="18"/>
        <v>39.9</v>
      </c>
      <c r="L78" s="89">
        <f t="shared" si="19"/>
        <v>1</v>
      </c>
      <c r="M78" s="89">
        <f t="shared" si="19"/>
        <v>0</v>
      </c>
      <c r="N78" s="89">
        <f t="shared" si="19"/>
        <v>1</v>
      </c>
      <c r="O78" s="89">
        <v>4</v>
      </c>
      <c r="P78" s="89"/>
      <c r="Q78" s="89">
        <f t="shared" si="4"/>
        <v>4</v>
      </c>
      <c r="R78" s="87" t="s">
        <v>32</v>
      </c>
      <c r="S78" s="87">
        <v>2</v>
      </c>
      <c r="T78" s="35">
        <v>42257</v>
      </c>
      <c r="U78" s="35">
        <v>42262</v>
      </c>
      <c r="V78" s="87" t="s">
        <v>96</v>
      </c>
      <c r="W78" s="37">
        <v>43465</v>
      </c>
      <c r="X78" s="87" t="s">
        <v>33</v>
      </c>
      <c r="Y78" s="35" t="s">
        <v>63</v>
      </c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s="1" customFormat="1" ht="24.95" customHeight="1" x14ac:dyDescent="0.2">
      <c r="A79" s="90">
        <v>4</v>
      </c>
      <c r="B79" s="87" t="s">
        <v>70</v>
      </c>
      <c r="C79" s="87" t="s">
        <v>95</v>
      </c>
      <c r="D79" s="89" t="s">
        <v>42</v>
      </c>
      <c r="E79" s="87" t="s">
        <v>18</v>
      </c>
      <c r="F79" s="56">
        <v>1</v>
      </c>
      <c r="G79" s="88"/>
      <c r="H79" s="88">
        <v>31.6</v>
      </c>
      <c r="I79" s="88">
        <f t="shared" si="16"/>
        <v>0</v>
      </c>
      <c r="J79" s="88">
        <f t="shared" si="17"/>
        <v>0</v>
      </c>
      <c r="K79" s="88">
        <f t="shared" si="18"/>
        <v>0</v>
      </c>
      <c r="L79" s="89">
        <f t="shared" si="19"/>
        <v>0</v>
      </c>
      <c r="M79" s="89">
        <f t="shared" si="19"/>
        <v>0</v>
      </c>
      <c r="N79" s="89">
        <f t="shared" si="19"/>
        <v>0</v>
      </c>
      <c r="O79" s="89">
        <v>0</v>
      </c>
      <c r="P79" s="89"/>
      <c r="Q79" s="89">
        <v>0</v>
      </c>
      <c r="R79" s="87" t="s">
        <v>53</v>
      </c>
      <c r="S79" s="87">
        <v>2</v>
      </c>
      <c r="T79" s="35">
        <v>42257</v>
      </c>
      <c r="U79" s="35">
        <v>42262</v>
      </c>
      <c r="V79" s="87" t="s">
        <v>96</v>
      </c>
      <c r="W79" s="37">
        <v>43465</v>
      </c>
      <c r="X79" s="87" t="s">
        <v>33</v>
      </c>
      <c r="Y79" s="35" t="s">
        <v>63</v>
      </c>
      <c r="Z79" s="4" t="s">
        <v>72</v>
      </c>
      <c r="AA79" s="4">
        <v>6</v>
      </c>
      <c r="AB79" s="4">
        <v>2</v>
      </c>
      <c r="AC79" s="4">
        <v>48.9</v>
      </c>
      <c r="AD79" s="7" t="s">
        <v>98</v>
      </c>
      <c r="AE79" s="7">
        <v>0</v>
      </c>
      <c r="AF79" s="4"/>
      <c r="AG79" s="4"/>
      <c r="AH79" s="4"/>
      <c r="AI79" s="4"/>
      <c r="AJ79" s="4"/>
      <c r="AK79" s="4"/>
    </row>
    <row r="80" spans="1:37" s="1" customFormat="1" ht="24.95" customHeight="1" x14ac:dyDescent="0.2">
      <c r="A80" s="90">
        <v>4</v>
      </c>
      <c r="B80" s="87" t="s">
        <v>70</v>
      </c>
      <c r="C80" s="87" t="s">
        <v>95</v>
      </c>
      <c r="D80" s="89" t="s">
        <v>43</v>
      </c>
      <c r="E80" s="87" t="s">
        <v>19</v>
      </c>
      <c r="F80" s="56">
        <v>1</v>
      </c>
      <c r="G80" s="88"/>
      <c r="H80" s="88">
        <v>30.6</v>
      </c>
      <c r="I80" s="88">
        <f t="shared" si="16"/>
        <v>30.6</v>
      </c>
      <c r="J80" s="88">
        <f t="shared" si="17"/>
        <v>0</v>
      </c>
      <c r="K80" s="88">
        <f t="shared" si="18"/>
        <v>30.6</v>
      </c>
      <c r="L80" s="89">
        <f t="shared" si="19"/>
        <v>1</v>
      </c>
      <c r="M80" s="89">
        <f t="shared" si="19"/>
        <v>0</v>
      </c>
      <c r="N80" s="89">
        <f t="shared" si="19"/>
        <v>1</v>
      </c>
      <c r="O80" s="89">
        <v>3</v>
      </c>
      <c r="P80" s="89"/>
      <c r="Q80" s="89">
        <f t="shared" si="4"/>
        <v>3</v>
      </c>
      <c r="R80" s="87" t="s">
        <v>32</v>
      </c>
      <c r="S80" s="87">
        <v>2</v>
      </c>
      <c r="T80" s="35">
        <v>42257</v>
      </c>
      <c r="U80" s="35">
        <v>42262</v>
      </c>
      <c r="V80" s="87" t="s">
        <v>96</v>
      </c>
      <c r="W80" s="37">
        <v>43465</v>
      </c>
      <c r="X80" s="87" t="s">
        <v>33</v>
      </c>
      <c r="Y80" s="35" t="s">
        <v>63</v>
      </c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s="1" customFormat="1" ht="24.95" customHeight="1" x14ac:dyDescent="0.2">
      <c r="A81" s="90">
        <v>4</v>
      </c>
      <c r="B81" s="87" t="s">
        <v>70</v>
      </c>
      <c r="C81" s="87" t="s">
        <v>95</v>
      </c>
      <c r="D81" s="89" t="s">
        <v>44</v>
      </c>
      <c r="E81" s="87" t="s">
        <v>19</v>
      </c>
      <c r="F81" s="56">
        <v>2</v>
      </c>
      <c r="G81" s="88"/>
      <c r="H81" s="88">
        <v>41.8</v>
      </c>
      <c r="I81" s="88">
        <f t="shared" si="16"/>
        <v>41.8</v>
      </c>
      <c r="J81" s="88">
        <f t="shared" si="17"/>
        <v>0</v>
      </c>
      <c r="K81" s="88">
        <f t="shared" si="18"/>
        <v>41.8</v>
      </c>
      <c r="L81" s="89">
        <f t="shared" si="19"/>
        <v>1</v>
      </c>
      <c r="M81" s="89">
        <f t="shared" si="19"/>
        <v>0</v>
      </c>
      <c r="N81" s="89">
        <f t="shared" si="19"/>
        <v>1</v>
      </c>
      <c r="O81" s="89">
        <v>4</v>
      </c>
      <c r="P81" s="89"/>
      <c r="Q81" s="89">
        <f t="shared" si="4"/>
        <v>4</v>
      </c>
      <c r="R81" s="87" t="s">
        <v>32</v>
      </c>
      <c r="S81" s="87">
        <v>2</v>
      </c>
      <c r="T81" s="35">
        <v>42257</v>
      </c>
      <c r="U81" s="35">
        <v>42262</v>
      </c>
      <c r="V81" s="87" t="s">
        <v>96</v>
      </c>
      <c r="W81" s="37">
        <v>43465</v>
      </c>
      <c r="X81" s="87" t="s">
        <v>33</v>
      </c>
      <c r="Y81" s="35" t="s">
        <v>63</v>
      </c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s="1" customFormat="1" ht="24.95" customHeight="1" x14ac:dyDescent="0.2">
      <c r="A82" s="90">
        <v>4</v>
      </c>
      <c r="B82" s="87" t="s">
        <v>70</v>
      </c>
      <c r="C82" s="87" t="s">
        <v>95</v>
      </c>
      <c r="D82" s="89" t="s">
        <v>45</v>
      </c>
      <c r="E82" s="87" t="s">
        <v>19</v>
      </c>
      <c r="F82" s="56">
        <v>3</v>
      </c>
      <c r="G82" s="88"/>
      <c r="H82" s="88">
        <v>52.9</v>
      </c>
      <c r="I82" s="88">
        <f t="shared" si="16"/>
        <v>52.9</v>
      </c>
      <c r="J82" s="88">
        <f t="shared" si="17"/>
        <v>0</v>
      </c>
      <c r="K82" s="88">
        <f t="shared" si="18"/>
        <v>52.9</v>
      </c>
      <c r="L82" s="89">
        <f t="shared" si="19"/>
        <v>1</v>
      </c>
      <c r="M82" s="89">
        <f t="shared" si="19"/>
        <v>0</v>
      </c>
      <c r="N82" s="89">
        <f t="shared" si="19"/>
        <v>1</v>
      </c>
      <c r="O82" s="89">
        <v>5</v>
      </c>
      <c r="P82" s="89"/>
      <c r="Q82" s="89">
        <f t="shared" si="4"/>
        <v>5</v>
      </c>
      <c r="R82" s="87" t="s">
        <v>32</v>
      </c>
      <c r="S82" s="87">
        <v>2</v>
      </c>
      <c r="T82" s="35">
        <v>42257</v>
      </c>
      <c r="U82" s="35">
        <v>42262</v>
      </c>
      <c r="V82" s="87" t="s">
        <v>96</v>
      </c>
      <c r="W82" s="37">
        <v>43465</v>
      </c>
      <c r="X82" s="87" t="s">
        <v>33</v>
      </c>
      <c r="Y82" s="35" t="s">
        <v>63</v>
      </c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s="6" customFormat="1" ht="24.95" customHeight="1" x14ac:dyDescent="0.2">
      <c r="A83" s="22">
        <v>4</v>
      </c>
      <c r="B83" s="34" t="s">
        <v>70</v>
      </c>
      <c r="C83" s="34" t="s">
        <v>95</v>
      </c>
      <c r="D83" s="57">
        <f>COUNTA(D71:D82)</f>
        <v>12</v>
      </c>
      <c r="E83" s="34" t="s">
        <v>46</v>
      </c>
      <c r="F83" s="58"/>
      <c r="G83" s="59">
        <v>549</v>
      </c>
      <c r="H83" s="59">
        <f>SUM(H71:H82)</f>
        <v>494.3</v>
      </c>
      <c r="I83" s="59">
        <f t="shared" ref="I83:O83" si="20">SUM(I71:I82)</f>
        <v>372.2</v>
      </c>
      <c r="J83" s="59">
        <f t="shared" si="20"/>
        <v>105</v>
      </c>
      <c r="K83" s="59">
        <f t="shared" si="20"/>
        <v>267.2</v>
      </c>
      <c r="L83" s="57">
        <f t="shared" si="20"/>
        <v>9</v>
      </c>
      <c r="M83" s="57">
        <f t="shared" si="20"/>
        <v>2</v>
      </c>
      <c r="N83" s="57">
        <f t="shared" si="20"/>
        <v>7</v>
      </c>
      <c r="O83" s="57">
        <f t="shared" si="20"/>
        <v>39</v>
      </c>
      <c r="P83" s="57"/>
      <c r="Q83" s="57">
        <f t="shared" si="4"/>
        <v>39</v>
      </c>
      <c r="R83" s="60"/>
      <c r="S83" s="34">
        <v>2</v>
      </c>
      <c r="T83" s="42">
        <v>42257</v>
      </c>
      <c r="U83" s="42">
        <v>42262</v>
      </c>
      <c r="V83" s="34" t="s">
        <v>96</v>
      </c>
      <c r="W83" s="39">
        <v>43465</v>
      </c>
      <c r="X83" s="34" t="s">
        <v>33</v>
      </c>
      <c r="Y83" s="42" t="s">
        <v>63</v>
      </c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1:37" s="1" customFormat="1" ht="24.95" customHeight="1" x14ac:dyDescent="0.2">
      <c r="A84" s="90">
        <v>5</v>
      </c>
      <c r="B84" s="87" t="s">
        <v>70</v>
      </c>
      <c r="C84" s="87" t="s">
        <v>99</v>
      </c>
      <c r="D84" s="89" t="s">
        <v>31</v>
      </c>
      <c r="E84" s="87" t="s">
        <v>18</v>
      </c>
      <c r="F84" s="56">
        <v>3</v>
      </c>
      <c r="G84" s="88"/>
      <c r="H84" s="88">
        <v>53</v>
      </c>
      <c r="I84" s="88">
        <f t="shared" ref="I84:I95" si="21">IF(R84="Подлежит расселению",H84,IF(R84="Расселено",0,IF(R84="Пустующие",0,IF(R84="В суде",H84))))</f>
        <v>53</v>
      </c>
      <c r="J84" s="88">
        <f t="shared" ref="J84:J95" si="22">IF(E84="Муниципальная",I84,IF(E84="Частная",0))</f>
        <v>53</v>
      </c>
      <c r="K84" s="88">
        <f t="shared" ref="K84:K95" si="23">IF(E84="Муниципальная",0,IF(E84="Частная",I84))</f>
        <v>0</v>
      </c>
      <c r="L84" s="89">
        <f t="shared" ref="L84:N95" si="24">IF(I84&gt;0,1,IF(I84=0,0))</f>
        <v>1</v>
      </c>
      <c r="M84" s="89">
        <f t="shared" si="24"/>
        <v>1</v>
      </c>
      <c r="N84" s="89">
        <f t="shared" si="24"/>
        <v>0</v>
      </c>
      <c r="O84" s="89">
        <v>8</v>
      </c>
      <c r="P84" s="89"/>
      <c r="Q84" s="89">
        <f t="shared" si="4"/>
        <v>8</v>
      </c>
      <c r="R84" s="87" t="s">
        <v>32</v>
      </c>
      <c r="S84" s="87">
        <v>1</v>
      </c>
      <c r="T84" s="35">
        <v>42257</v>
      </c>
      <c r="U84" s="35">
        <v>42262</v>
      </c>
      <c r="V84" s="87" t="s">
        <v>100</v>
      </c>
      <c r="W84" s="37">
        <v>43465</v>
      </c>
      <c r="X84" s="87" t="s">
        <v>33</v>
      </c>
      <c r="Y84" s="35" t="s">
        <v>63</v>
      </c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s="1" customFormat="1" ht="24.95" customHeight="1" x14ac:dyDescent="0.2">
      <c r="A85" s="90">
        <v>5</v>
      </c>
      <c r="B85" s="87" t="s">
        <v>70</v>
      </c>
      <c r="C85" s="87" t="s">
        <v>99</v>
      </c>
      <c r="D85" s="89" t="s">
        <v>35</v>
      </c>
      <c r="E85" s="87" t="s">
        <v>18</v>
      </c>
      <c r="F85" s="56">
        <v>2</v>
      </c>
      <c r="G85" s="88"/>
      <c r="H85" s="88">
        <v>45.2</v>
      </c>
      <c r="I85" s="88">
        <f t="shared" si="21"/>
        <v>45.2</v>
      </c>
      <c r="J85" s="88">
        <f t="shared" si="22"/>
        <v>45.2</v>
      </c>
      <c r="K85" s="88">
        <f t="shared" si="23"/>
        <v>0</v>
      </c>
      <c r="L85" s="89">
        <f t="shared" si="24"/>
        <v>1</v>
      </c>
      <c r="M85" s="89">
        <f t="shared" si="24"/>
        <v>1</v>
      </c>
      <c r="N85" s="89">
        <f t="shared" si="24"/>
        <v>0</v>
      </c>
      <c r="O85" s="89">
        <v>2</v>
      </c>
      <c r="P85" s="89"/>
      <c r="Q85" s="89">
        <f t="shared" si="4"/>
        <v>2</v>
      </c>
      <c r="R85" s="87" t="s">
        <v>32</v>
      </c>
      <c r="S85" s="87">
        <v>1</v>
      </c>
      <c r="T85" s="35">
        <v>42257</v>
      </c>
      <c r="U85" s="35">
        <v>42262</v>
      </c>
      <c r="V85" s="87" t="s">
        <v>100</v>
      </c>
      <c r="W85" s="37">
        <v>43465</v>
      </c>
      <c r="X85" s="87" t="s">
        <v>33</v>
      </c>
      <c r="Y85" s="35" t="s">
        <v>63</v>
      </c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s="1" customFormat="1" ht="24.95" customHeight="1" x14ac:dyDescent="0.2">
      <c r="A86" s="90">
        <v>5</v>
      </c>
      <c r="B86" s="87" t="s">
        <v>70</v>
      </c>
      <c r="C86" s="87" t="s">
        <v>99</v>
      </c>
      <c r="D86" s="89" t="s">
        <v>36</v>
      </c>
      <c r="E86" s="87" t="s">
        <v>19</v>
      </c>
      <c r="F86" s="56">
        <v>1</v>
      </c>
      <c r="G86" s="88"/>
      <c r="H86" s="88">
        <v>31.5</v>
      </c>
      <c r="I86" s="88">
        <f t="shared" si="21"/>
        <v>31.5</v>
      </c>
      <c r="J86" s="88">
        <f t="shared" si="22"/>
        <v>0</v>
      </c>
      <c r="K86" s="88">
        <f t="shared" si="23"/>
        <v>31.5</v>
      </c>
      <c r="L86" s="89">
        <f t="shared" si="24"/>
        <v>1</v>
      </c>
      <c r="M86" s="89">
        <f t="shared" si="24"/>
        <v>0</v>
      </c>
      <c r="N86" s="89">
        <f t="shared" si="24"/>
        <v>1</v>
      </c>
      <c r="O86" s="89">
        <v>1</v>
      </c>
      <c r="P86" s="89"/>
      <c r="Q86" s="89">
        <f t="shared" ref="Q86:Q149" si="25">O86-P86</f>
        <v>1</v>
      </c>
      <c r="R86" s="87" t="s">
        <v>32</v>
      </c>
      <c r="S86" s="87">
        <v>1</v>
      </c>
      <c r="T86" s="35">
        <v>42257</v>
      </c>
      <c r="U86" s="35">
        <v>42262</v>
      </c>
      <c r="V86" s="87" t="s">
        <v>100</v>
      </c>
      <c r="W86" s="37">
        <v>43465</v>
      </c>
      <c r="X86" s="87" t="s">
        <v>33</v>
      </c>
      <c r="Y86" s="35" t="s">
        <v>63</v>
      </c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s="1" customFormat="1" ht="24.95" customHeight="1" x14ac:dyDescent="0.2">
      <c r="A87" s="90">
        <v>5</v>
      </c>
      <c r="B87" s="87" t="s">
        <v>70</v>
      </c>
      <c r="C87" s="87" t="s">
        <v>99</v>
      </c>
      <c r="D87" s="89" t="s">
        <v>37</v>
      </c>
      <c r="E87" s="87" t="s">
        <v>19</v>
      </c>
      <c r="F87" s="56">
        <v>3</v>
      </c>
      <c r="G87" s="88"/>
      <c r="H87" s="88">
        <v>54.3</v>
      </c>
      <c r="I87" s="88">
        <f t="shared" si="21"/>
        <v>54.3</v>
      </c>
      <c r="J87" s="88">
        <f t="shared" si="22"/>
        <v>0</v>
      </c>
      <c r="K87" s="88">
        <f t="shared" si="23"/>
        <v>54.3</v>
      </c>
      <c r="L87" s="89">
        <f t="shared" si="24"/>
        <v>1</v>
      </c>
      <c r="M87" s="89">
        <f t="shared" si="24"/>
        <v>0</v>
      </c>
      <c r="N87" s="89">
        <f t="shared" si="24"/>
        <v>1</v>
      </c>
      <c r="O87" s="89">
        <v>3</v>
      </c>
      <c r="P87" s="89"/>
      <c r="Q87" s="89">
        <f t="shared" si="25"/>
        <v>3</v>
      </c>
      <c r="R87" s="87" t="s">
        <v>32</v>
      </c>
      <c r="S87" s="87">
        <v>1</v>
      </c>
      <c r="T87" s="35">
        <v>42257</v>
      </c>
      <c r="U87" s="35">
        <v>42262</v>
      </c>
      <c r="V87" s="87" t="s">
        <v>100</v>
      </c>
      <c r="W87" s="37">
        <v>43465</v>
      </c>
      <c r="X87" s="87" t="s">
        <v>33</v>
      </c>
      <c r="Y87" s="35" t="s">
        <v>63</v>
      </c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s="1" customFormat="1" ht="24.95" customHeight="1" x14ac:dyDescent="0.2">
      <c r="A88" s="90">
        <v>5</v>
      </c>
      <c r="B88" s="87" t="s">
        <v>70</v>
      </c>
      <c r="C88" s="87" t="s">
        <v>99</v>
      </c>
      <c r="D88" s="89" t="s">
        <v>38</v>
      </c>
      <c r="E88" s="87" t="s">
        <v>18</v>
      </c>
      <c r="F88" s="56">
        <v>2</v>
      </c>
      <c r="G88" s="88"/>
      <c r="H88" s="88">
        <v>45.5</v>
      </c>
      <c r="I88" s="88">
        <f t="shared" si="21"/>
        <v>45.5</v>
      </c>
      <c r="J88" s="88">
        <f t="shared" si="22"/>
        <v>45.5</v>
      </c>
      <c r="K88" s="88">
        <f t="shared" si="23"/>
        <v>0</v>
      </c>
      <c r="L88" s="89">
        <f t="shared" si="24"/>
        <v>1</v>
      </c>
      <c r="M88" s="89">
        <f t="shared" si="24"/>
        <v>1</v>
      </c>
      <c r="N88" s="89">
        <f t="shared" si="24"/>
        <v>0</v>
      </c>
      <c r="O88" s="89">
        <v>4</v>
      </c>
      <c r="P88" s="89"/>
      <c r="Q88" s="89">
        <f t="shared" si="25"/>
        <v>4</v>
      </c>
      <c r="R88" s="87" t="s">
        <v>32</v>
      </c>
      <c r="S88" s="87">
        <v>1</v>
      </c>
      <c r="T88" s="35">
        <v>42257</v>
      </c>
      <c r="U88" s="35">
        <v>42262</v>
      </c>
      <c r="V88" s="87" t="s">
        <v>100</v>
      </c>
      <c r="W88" s="37">
        <v>43465</v>
      </c>
      <c r="X88" s="87" t="s">
        <v>33</v>
      </c>
      <c r="Y88" s="35" t="s">
        <v>63</v>
      </c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s="1" customFormat="1" ht="24.95" customHeight="1" x14ac:dyDescent="0.2">
      <c r="A89" s="90">
        <v>5</v>
      </c>
      <c r="B89" s="87" t="s">
        <v>70</v>
      </c>
      <c r="C89" s="87" t="s">
        <v>99</v>
      </c>
      <c r="D89" s="89" t="s">
        <v>39</v>
      </c>
      <c r="E89" s="87" t="s">
        <v>19</v>
      </c>
      <c r="F89" s="56">
        <v>1</v>
      </c>
      <c r="G89" s="88"/>
      <c r="H89" s="88">
        <v>32.1</v>
      </c>
      <c r="I89" s="88">
        <f t="shared" si="21"/>
        <v>32.1</v>
      </c>
      <c r="J89" s="88">
        <f t="shared" si="22"/>
        <v>0</v>
      </c>
      <c r="K89" s="88">
        <f t="shared" si="23"/>
        <v>32.1</v>
      </c>
      <c r="L89" s="89">
        <f t="shared" si="24"/>
        <v>1</v>
      </c>
      <c r="M89" s="89">
        <f t="shared" si="24"/>
        <v>0</v>
      </c>
      <c r="N89" s="89">
        <f t="shared" si="24"/>
        <v>1</v>
      </c>
      <c r="O89" s="89">
        <v>1</v>
      </c>
      <c r="P89" s="89"/>
      <c r="Q89" s="89">
        <f t="shared" si="25"/>
        <v>1</v>
      </c>
      <c r="R89" s="87" t="s">
        <v>32</v>
      </c>
      <c r="S89" s="87">
        <v>1</v>
      </c>
      <c r="T89" s="35">
        <v>42257</v>
      </c>
      <c r="U89" s="35">
        <v>42262</v>
      </c>
      <c r="V89" s="87" t="s">
        <v>100</v>
      </c>
      <c r="W89" s="37">
        <v>43465</v>
      </c>
      <c r="X89" s="87" t="s">
        <v>33</v>
      </c>
      <c r="Y89" s="35" t="s">
        <v>63</v>
      </c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s="1" customFormat="1" ht="24.95" customHeight="1" x14ac:dyDescent="0.2">
      <c r="A90" s="90">
        <v>5</v>
      </c>
      <c r="B90" s="87" t="s">
        <v>70</v>
      </c>
      <c r="C90" s="87" t="s">
        <v>99</v>
      </c>
      <c r="D90" s="89" t="s">
        <v>40</v>
      </c>
      <c r="E90" s="87" t="s">
        <v>19</v>
      </c>
      <c r="F90" s="56">
        <v>1</v>
      </c>
      <c r="G90" s="88"/>
      <c r="H90" s="88">
        <v>30.1</v>
      </c>
      <c r="I90" s="88">
        <f t="shared" si="21"/>
        <v>30.1</v>
      </c>
      <c r="J90" s="88">
        <f t="shared" si="22"/>
        <v>0</v>
      </c>
      <c r="K90" s="88">
        <f t="shared" si="23"/>
        <v>30.1</v>
      </c>
      <c r="L90" s="89">
        <f t="shared" si="24"/>
        <v>1</v>
      </c>
      <c r="M90" s="89">
        <f t="shared" si="24"/>
        <v>0</v>
      </c>
      <c r="N90" s="89">
        <f t="shared" si="24"/>
        <v>1</v>
      </c>
      <c r="O90" s="89">
        <v>2</v>
      </c>
      <c r="P90" s="89"/>
      <c r="Q90" s="89">
        <f t="shared" si="25"/>
        <v>2</v>
      </c>
      <c r="R90" s="87" t="s">
        <v>32</v>
      </c>
      <c r="S90" s="87">
        <v>1</v>
      </c>
      <c r="T90" s="35">
        <v>42257</v>
      </c>
      <c r="U90" s="35">
        <v>42262</v>
      </c>
      <c r="V90" s="87" t="s">
        <v>100</v>
      </c>
      <c r="W90" s="37">
        <v>43465</v>
      </c>
      <c r="X90" s="87" t="s">
        <v>33</v>
      </c>
      <c r="Y90" s="35" t="s">
        <v>63</v>
      </c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s="1" customFormat="1" ht="24.95" customHeight="1" x14ac:dyDescent="0.2">
      <c r="A91" s="90">
        <v>5</v>
      </c>
      <c r="B91" s="87" t="s">
        <v>70</v>
      </c>
      <c r="C91" s="87" t="s">
        <v>99</v>
      </c>
      <c r="D91" s="89" t="s">
        <v>41</v>
      </c>
      <c r="E91" s="87" t="s">
        <v>18</v>
      </c>
      <c r="F91" s="56">
        <v>2</v>
      </c>
      <c r="G91" s="88"/>
      <c r="H91" s="88">
        <v>40.5</v>
      </c>
      <c r="I91" s="88">
        <f t="shared" si="21"/>
        <v>40.5</v>
      </c>
      <c r="J91" s="88">
        <f t="shared" si="22"/>
        <v>40.5</v>
      </c>
      <c r="K91" s="88">
        <f t="shared" si="23"/>
        <v>0</v>
      </c>
      <c r="L91" s="89">
        <f t="shared" si="24"/>
        <v>1</v>
      </c>
      <c r="M91" s="89">
        <f t="shared" si="24"/>
        <v>1</v>
      </c>
      <c r="N91" s="89">
        <f t="shared" si="24"/>
        <v>0</v>
      </c>
      <c r="O91" s="89">
        <v>2</v>
      </c>
      <c r="P91" s="89"/>
      <c r="Q91" s="89">
        <f t="shared" si="25"/>
        <v>2</v>
      </c>
      <c r="R91" s="87" t="s">
        <v>32</v>
      </c>
      <c r="S91" s="87">
        <v>1</v>
      </c>
      <c r="T91" s="35">
        <v>42257</v>
      </c>
      <c r="U91" s="35">
        <v>42262</v>
      </c>
      <c r="V91" s="87" t="s">
        <v>100</v>
      </c>
      <c r="W91" s="37">
        <v>43465</v>
      </c>
      <c r="X91" s="87" t="s">
        <v>33</v>
      </c>
      <c r="Y91" s="35" t="s">
        <v>63</v>
      </c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s="1" customFormat="1" ht="24.95" customHeight="1" x14ac:dyDescent="0.2">
      <c r="A92" s="90">
        <v>5</v>
      </c>
      <c r="B92" s="87" t="s">
        <v>70</v>
      </c>
      <c r="C92" s="87" t="s">
        <v>99</v>
      </c>
      <c r="D92" s="89" t="s">
        <v>42</v>
      </c>
      <c r="E92" s="87" t="s">
        <v>18</v>
      </c>
      <c r="F92" s="56">
        <v>3</v>
      </c>
      <c r="G92" s="88"/>
      <c r="H92" s="88">
        <v>51.4</v>
      </c>
      <c r="I92" s="88">
        <f t="shared" si="21"/>
        <v>51.4</v>
      </c>
      <c r="J92" s="88">
        <f t="shared" si="22"/>
        <v>51.4</v>
      </c>
      <c r="K92" s="88">
        <f t="shared" si="23"/>
        <v>0</v>
      </c>
      <c r="L92" s="89">
        <f t="shared" si="24"/>
        <v>1</v>
      </c>
      <c r="M92" s="89">
        <f t="shared" si="24"/>
        <v>1</v>
      </c>
      <c r="N92" s="89">
        <f t="shared" si="24"/>
        <v>0</v>
      </c>
      <c r="O92" s="89">
        <v>3</v>
      </c>
      <c r="P92" s="89"/>
      <c r="Q92" s="89">
        <f t="shared" si="25"/>
        <v>3</v>
      </c>
      <c r="R92" s="87" t="s">
        <v>32</v>
      </c>
      <c r="S92" s="87">
        <v>1</v>
      </c>
      <c r="T92" s="35">
        <v>42257</v>
      </c>
      <c r="U92" s="35">
        <v>42262</v>
      </c>
      <c r="V92" s="87" t="s">
        <v>100</v>
      </c>
      <c r="W92" s="37">
        <v>43465</v>
      </c>
      <c r="X92" s="87" t="s">
        <v>33</v>
      </c>
      <c r="Y92" s="35" t="s">
        <v>63</v>
      </c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s="1" customFormat="1" ht="24.95" customHeight="1" x14ac:dyDescent="0.2">
      <c r="A93" s="90">
        <v>5</v>
      </c>
      <c r="B93" s="87" t="s">
        <v>70</v>
      </c>
      <c r="C93" s="87" t="s">
        <v>99</v>
      </c>
      <c r="D93" s="89" t="s">
        <v>43</v>
      </c>
      <c r="E93" s="87" t="s">
        <v>19</v>
      </c>
      <c r="F93" s="56">
        <v>1</v>
      </c>
      <c r="G93" s="88"/>
      <c r="H93" s="88">
        <v>32.1</v>
      </c>
      <c r="I93" s="88">
        <f t="shared" si="21"/>
        <v>32.1</v>
      </c>
      <c r="J93" s="88">
        <f t="shared" si="22"/>
        <v>0</v>
      </c>
      <c r="K93" s="88">
        <f t="shared" si="23"/>
        <v>32.1</v>
      </c>
      <c r="L93" s="89">
        <f t="shared" si="24"/>
        <v>1</v>
      </c>
      <c r="M93" s="89">
        <f t="shared" si="24"/>
        <v>0</v>
      </c>
      <c r="N93" s="89">
        <f t="shared" si="24"/>
        <v>1</v>
      </c>
      <c r="O93" s="89">
        <v>1</v>
      </c>
      <c r="P93" s="89"/>
      <c r="Q93" s="89">
        <f t="shared" si="25"/>
        <v>1</v>
      </c>
      <c r="R93" s="87" t="s">
        <v>32</v>
      </c>
      <c r="S93" s="87">
        <v>1</v>
      </c>
      <c r="T93" s="35">
        <v>42257</v>
      </c>
      <c r="U93" s="35">
        <v>42262</v>
      </c>
      <c r="V93" s="87" t="s">
        <v>100</v>
      </c>
      <c r="W93" s="37">
        <v>43465</v>
      </c>
      <c r="X93" s="87" t="s">
        <v>33</v>
      </c>
      <c r="Y93" s="35" t="s">
        <v>63</v>
      </c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s="1" customFormat="1" ht="24.95" customHeight="1" x14ac:dyDescent="0.2">
      <c r="A94" s="90">
        <v>5</v>
      </c>
      <c r="B94" s="87" t="s">
        <v>70</v>
      </c>
      <c r="C94" s="87" t="s">
        <v>99</v>
      </c>
      <c r="D94" s="89" t="s">
        <v>44</v>
      </c>
      <c r="E94" s="87" t="s">
        <v>18</v>
      </c>
      <c r="F94" s="56">
        <v>2</v>
      </c>
      <c r="G94" s="88"/>
      <c r="H94" s="88">
        <v>40.700000000000003</v>
      </c>
      <c r="I94" s="88">
        <f t="shared" si="21"/>
        <v>40.700000000000003</v>
      </c>
      <c r="J94" s="88">
        <f t="shared" si="22"/>
        <v>40.700000000000003</v>
      </c>
      <c r="K94" s="88">
        <f t="shared" si="23"/>
        <v>0</v>
      </c>
      <c r="L94" s="89">
        <f t="shared" si="24"/>
        <v>1</v>
      </c>
      <c r="M94" s="89">
        <f t="shared" si="24"/>
        <v>1</v>
      </c>
      <c r="N94" s="89">
        <f t="shared" si="24"/>
        <v>0</v>
      </c>
      <c r="O94" s="89">
        <v>1</v>
      </c>
      <c r="P94" s="89"/>
      <c r="Q94" s="89">
        <f t="shared" si="25"/>
        <v>1</v>
      </c>
      <c r="R94" s="87" t="s">
        <v>32</v>
      </c>
      <c r="S94" s="87">
        <v>1</v>
      </c>
      <c r="T94" s="35">
        <v>42257</v>
      </c>
      <c r="U94" s="35">
        <v>42262</v>
      </c>
      <c r="V94" s="87" t="s">
        <v>100</v>
      </c>
      <c r="W94" s="37">
        <v>43465</v>
      </c>
      <c r="X94" s="87" t="s">
        <v>33</v>
      </c>
      <c r="Y94" s="35" t="s">
        <v>63</v>
      </c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s="1" customFormat="1" ht="24.95" customHeight="1" x14ac:dyDescent="0.2">
      <c r="A95" s="90">
        <v>5</v>
      </c>
      <c r="B95" s="87" t="s">
        <v>70</v>
      </c>
      <c r="C95" s="87" t="s">
        <v>99</v>
      </c>
      <c r="D95" s="89" t="s">
        <v>45</v>
      </c>
      <c r="E95" s="87" t="s">
        <v>19</v>
      </c>
      <c r="F95" s="56">
        <v>3</v>
      </c>
      <c r="G95" s="88"/>
      <c r="H95" s="88">
        <v>51.5</v>
      </c>
      <c r="I95" s="88">
        <f t="shared" si="21"/>
        <v>51.5</v>
      </c>
      <c r="J95" s="88">
        <f t="shared" si="22"/>
        <v>0</v>
      </c>
      <c r="K95" s="88">
        <f t="shared" si="23"/>
        <v>51.5</v>
      </c>
      <c r="L95" s="89">
        <f t="shared" si="24"/>
        <v>1</v>
      </c>
      <c r="M95" s="89">
        <f t="shared" si="24"/>
        <v>0</v>
      </c>
      <c r="N95" s="89">
        <f t="shared" si="24"/>
        <v>1</v>
      </c>
      <c r="O95" s="89">
        <v>5</v>
      </c>
      <c r="P95" s="89"/>
      <c r="Q95" s="89">
        <f t="shared" si="25"/>
        <v>5</v>
      </c>
      <c r="R95" s="87" t="s">
        <v>32</v>
      </c>
      <c r="S95" s="87">
        <v>1</v>
      </c>
      <c r="T95" s="35">
        <v>42257</v>
      </c>
      <c r="U95" s="35">
        <v>42262</v>
      </c>
      <c r="V95" s="87" t="s">
        <v>100</v>
      </c>
      <c r="W95" s="37">
        <v>43465</v>
      </c>
      <c r="X95" s="87" t="s">
        <v>33</v>
      </c>
      <c r="Y95" s="35" t="s">
        <v>63</v>
      </c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s="6" customFormat="1" ht="24.95" customHeight="1" x14ac:dyDescent="0.2">
      <c r="A96" s="22">
        <v>5</v>
      </c>
      <c r="B96" s="34" t="s">
        <v>70</v>
      </c>
      <c r="C96" s="34" t="s">
        <v>99</v>
      </c>
      <c r="D96" s="57">
        <f>COUNTA(D84:D95)</f>
        <v>12</v>
      </c>
      <c r="E96" s="34" t="s">
        <v>46</v>
      </c>
      <c r="F96" s="58"/>
      <c r="G96" s="59">
        <v>550</v>
      </c>
      <c r="H96" s="59">
        <f>SUM(H84:H95)</f>
        <v>507.90000000000003</v>
      </c>
      <c r="I96" s="59">
        <f t="shared" ref="I96:O96" si="26">SUM(I84:I95)</f>
        <v>507.90000000000003</v>
      </c>
      <c r="J96" s="59">
        <f t="shared" si="26"/>
        <v>276.3</v>
      </c>
      <c r="K96" s="59">
        <f t="shared" si="26"/>
        <v>231.6</v>
      </c>
      <c r="L96" s="57">
        <f t="shared" si="26"/>
        <v>12</v>
      </c>
      <c r="M96" s="57">
        <f t="shared" si="26"/>
        <v>6</v>
      </c>
      <c r="N96" s="57">
        <f t="shared" si="26"/>
        <v>6</v>
      </c>
      <c r="O96" s="57">
        <f t="shared" si="26"/>
        <v>33</v>
      </c>
      <c r="P96" s="57"/>
      <c r="Q96" s="57">
        <f t="shared" si="25"/>
        <v>33</v>
      </c>
      <c r="R96" s="60"/>
      <c r="S96" s="34">
        <v>1</v>
      </c>
      <c r="T96" s="42">
        <v>42257</v>
      </c>
      <c r="U96" s="42">
        <v>42262</v>
      </c>
      <c r="V96" s="34" t="s">
        <v>100</v>
      </c>
      <c r="W96" s="39">
        <v>43465</v>
      </c>
      <c r="X96" s="34" t="s">
        <v>33</v>
      </c>
      <c r="Y96" s="42" t="s">
        <v>63</v>
      </c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1:37" s="1" customFormat="1" ht="24.95" customHeight="1" x14ac:dyDescent="0.2">
      <c r="A97" s="90">
        <v>6</v>
      </c>
      <c r="B97" s="87" t="s">
        <v>70</v>
      </c>
      <c r="C97" s="87" t="s">
        <v>101</v>
      </c>
      <c r="D97" s="89" t="s">
        <v>31</v>
      </c>
      <c r="E97" s="87" t="s">
        <v>18</v>
      </c>
      <c r="F97" s="56">
        <v>1</v>
      </c>
      <c r="G97" s="88"/>
      <c r="H97" s="88">
        <v>29.4</v>
      </c>
      <c r="I97" s="88">
        <f t="shared" ref="I97:I112" si="27">IF(R97="Подлежит расселению",H97,IF(R97="Расселено",0,IF(R97="Пустующие",0,IF(R97="В суде",H97))))</f>
        <v>29.4</v>
      </c>
      <c r="J97" s="88">
        <f t="shared" ref="J97:J112" si="28">IF(E97="Муниципальная",I97,IF(E97="Частная",0))</f>
        <v>29.4</v>
      </c>
      <c r="K97" s="88">
        <f t="shared" ref="K97:K112" si="29">IF(E97="Муниципальная",0,IF(E97="Частная",I97))</f>
        <v>0</v>
      </c>
      <c r="L97" s="89">
        <f t="shared" ref="L97:N112" si="30">IF(I97&gt;0,1,IF(I97=0,0))</f>
        <v>1</v>
      </c>
      <c r="M97" s="89">
        <f t="shared" si="30"/>
        <v>1</v>
      </c>
      <c r="N97" s="89">
        <f t="shared" si="30"/>
        <v>0</v>
      </c>
      <c r="O97" s="89">
        <v>2</v>
      </c>
      <c r="P97" s="89"/>
      <c r="Q97" s="89">
        <f t="shared" si="25"/>
        <v>2</v>
      </c>
      <c r="R97" s="87" t="s">
        <v>32</v>
      </c>
      <c r="S97" s="87">
        <v>3</v>
      </c>
      <c r="T97" s="35">
        <v>42311</v>
      </c>
      <c r="U97" s="35">
        <v>42314</v>
      </c>
      <c r="V97" s="87" t="s">
        <v>102</v>
      </c>
      <c r="W97" s="37">
        <v>43465</v>
      </c>
      <c r="X97" s="87" t="s">
        <v>33</v>
      </c>
      <c r="Y97" s="35" t="s">
        <v>63</v>
      </c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s="1" customFormat="1" ht="24.95" customHeight="1" x14ac:dyDescent="0.2">
      <c r="A98" s="90">
        <v>6</v>
      </c>
      <c r="B98" s="87" t="s">
        <v>70</v>
      </c>
      <c r="C98" s="87" t="s">
        <v>101</v>
      </c>
      <c r="D98" s="89" t="s">
        <v>35</v>
      </c>
      <c r="E98" s="87" t="s">
        <v>18</v>
      </c>
      <c r="F98" s="56">
        <v>1</v>
      </c>
      <c r="G98" s="88"/>
      <c r="H98" s="88">
        <v>31.5</v>
      </c>
      <c r="I98" s="88">
        <f t="shared" si="27"/>
        <v>31.5</v>
      </c>
      <c r="J98" s="88">
        <f t="shared" si="28"/>
        <v>31.5</v>
      </c>
      <c r="K98" s="88">
        <f t="shared" si="29"/>
        <v>0</v>
      </c>
      <c r="L98" s="89">
        <f t="shared" si="30"/>
        <v>1</v>
      </c>
      <c r="M98" s="89">
        <f t="shared" si="30"/>
        <v>1</v>
      </c>
      <c r="N98" s="89">
        <f t="shared" si="30"/>
        <v>0</v>
      </c>
      <c r="O98" s="89">
        <v>1</v>
      </c>
      <c r="P98" s="89"/>
      <c r="Q98" s="89">
        <f t="shared" si="25"/>
        <v>1</v>
      </c>
      <c r="R98" s="87" t="s">
        <v>32</v>
      </c>
      <c r="S98" s="87">
        <v>3</v>
      </c>
      <c r="T98" s="35">
        <v>42311</v>
      </c>
      <c r="U98" s="35">
        <v>42314</v>
      </c>
      <c r="V98" s="87" t="s">
        <v>102</v>
      </c>
      <c r="W98" s="37">
        <v>43465</v>
      </c>
      <c r="X98" s="87" t="s">
        <v>33</v>
      </c>
      <c r="Y98" s="35" t="s">
        <v>63</v>
      </c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s="1" customFormat="1" ht="24.95" customHeight="1" x14ac:dyDescent="0.2">
      <c r="A99" s="90">
        <v>6</v>
      </c>
      <c r="B99" s="87" t="s">
        <v>70</v>
      </c>
      <c r="C99" s="87" t="s">
        <v>101</v>
      </c>
      <c r="D99" s="89" t="s">
        <v>36</v>
      </c>
      <c r="E99" s="87" t="s">
        <v>19</v>
      </c>
      <c r="F99" s="56">
        <v>2</v>
      </c>
      <c r="G99" s="88"/>
      <c r="H99" s="88">
        <v>41.8</v>
      </c>
      <c r="I99" s="88">
        <f t="shared" si="27"/>
        <v>41.8</v>
      </c>
      <c r="J99" s="88">
        <f t="shared" si="28"/>
        <v>0</v>
      </c>
      <c r="K99" s="88">
        <f t="shared" si="29"/>
        <v>41.8</v>
      </c>
      <c r="L99" s="89">
        <f t="shared" si="30"/>
        <v>1</v>
      </c>
      <c r="M99" s="89">
        <f t="shared" si="30"/>
        <v>0</v>
      </c>
      <c r="N99" s="89">
        <f t="shared" si="30"/>
        <v>1</v>
      </c>
      <c r="O99" s="89">
        <v>1</v>
      </c>
      <c r="P99" s="89"/>
      <c r="Q99" s="89">
        <f t="shared" si="25"/>
        <v>1</v>
      </c>
      <c r="R99" s="87" t="s">
        <v>32</v>
      </c>
      <c r="S99" s="87">
        <v>3</v>
      </c>
      <c r="T99" s="35">
        <v>42311</v>
      </c>
      <c r="U99" s="35">
        <v>42314</v>
      </c>
      <c r="V99" s="87" t="s">
        <v>102</v>
      </c>
      <c r="W99" s="37">
        <v>43465</v>
      </c>
      <c r="X99" s="87" t="s">
        <v>33</v>
      </c>
      <c r="Y99" s="35" t="s">
        <v>63</v>
      </c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s="1" customFormat="1" ht="24.95" customHeight="1" x14ac:dyDescent="0.2">
      <c r="A100" s="90">
        <v>6</v>
      </c>
      <c r="B100" s="87" t="s">
        <v>70</v>
      </c>
      <c r="C100" s="87" t="s">
        <v>101</v>
      </c>
      <c r="D100" s="89" t="s">
        <v>37</v>
      </c>
      <c r="E100" s="87" t="s">
        <v>19</v>
      </c>
      <c r="F100" s="56">
        <v>1</v>
      </c>
      <c r="G100" s="88"/>
      <c r="H100" s="88">
        <v>29.3</v>
      </c>
      <c r="I100" s="88">
        <f t="shared" si="27"/>
        <v>29.3</v>
      </c>
      <c r="J100" s="88">
        <f t="shared" si="28"/>
        <v>0</v>
      </c>
      <c r="K100" s="88">
        <f t="shared" si="29"/>
        <v>29.3</v>
      </c>
      <c r="L100" s="89">
        <f t="shared" si="30"/>
        <v>1</v>
      </c>
      <c r="M100" s="89">
        <f t="shared" si="30"/>
        <v>0</v>
      </c>
      <c r="N100" s="89">
        <f t="shared" si="30"/>
        <v>1</v>
      </c>
      <c r="O100" s="89">
        <v>4</v>
      </c>
      <c r="P100" s="89"/>
      <c r="Q100" s="89">
        <f t="shared" si="25"/>
        <v>4</v>
      </c>
      <c r="R100" s="87" t="s">
        <v>32</v>
      </c>
      <c r="S100" s="87">
        <v>3</v>
      </c>
      <c r="T100" s="35">
        <v>42311</v>
      </c>
      <c r="U100" s="35">
        <v>42314</v>
      </c>
      <c r="V100" s="87" t="s">
        <v>102</v>
      </c>
      <c r="W100" s="37">
        <v>43465</v>
      </c>
      <c r="X100" s="87" t="s">
        <v>33</v>
      </c>
      <c r="Y100" s="35" t="s">
        <v>63</v>
      </c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s="1" customFormat="1" ht="24.95" customHeight="1" x14ac:dyDescent="0.2">
      <c r="A101" s="90">
        <v>6</v>
      </c>
      <c r="B101" s="87" t="s">
        <v>70</v>
      </c>
      <c r="C101" s="87" t="s">
        <v>101</v>
      </c>
      <c r="D101" s="89" t="s">
        <v>38</v>
      </c>
      <c r="E101" s="87" t="s">
        <v>18</v>
      </c>
      <c r="F101" s="56">
        <v>1</v>
      </c>
      <c r="G101" s="88"/>
      <c r="H101" s="88">
        <v>29.3</v>
      </c>
      <c r="I101" s="88">
        <f t="shared" si="27"/>
        <v>29.3</v>
      </c>
      <c r="J101" s="88">
        <f t="shared" si="28"/>
        <v>29.3</v>
      </c>
      <c r="K101" s="88">
        <f t="shared" si="29"/>
        <v>0</v>
      </c>
      <c r="L101" s="89">
        <f t="shared" si="30"/>
        <v>1</v>
      </c>
      <c r="M101" s="89">
        <f t="shared" si="30"/>
        <v>1</v>
      </c>
      <c r="N101" s="89">
        <f t="shared" si="30"/>
        <v>0</v>
      </c>
      <c r="O101" s="89">
        <v>1</v>
      </c>
      <c r="P101" s="89"/>
      <c r="Q101" s="89">
        <f t="shared" si="25"/>
        <v>1</v>
      </c>
      <c r="R101" s="87" t="s">
        <v>32</v>
      </c>
      <c r="S101" s="87">
        <v>3</v>
      </c>
      <c r="T101" s="35">
        <v>42311</v>
      </c>
      <c r="U101" s="35">
        <v>42314</v>
      </c>
      <c r="V101" s="87" t="s">
        <v>102</v>
      </c>
      <c r="W101" s="37">
        <v>43465</v>
      </c>
      <c r="X101" s="87" t="s">
        <v>33</v>
      </c>
      <c r="Y101" s="35" t="s">
        <v>63</v>
      </c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s="1" customFormat="1" ht="24.95" customHeight="1" x14ac:dyDescent="0.2">
      <c r="A102" s="90">
        <v>6</v>
      </c>
      <c r="B102" s="87" t="s">
        <v>70</v>
      </c>
      <c r="C102" s="87" t="s">
        <v>101</v>
      </c>
      <c r="D102" s="89" t="s">
        <v>39</v>
      </c>
      <c r="E102" s="87" t="s">
        <v>18</v>
      </c>
      <c r="F102" s="56">
        <v>1</v>
      </c>
      <c r="G102" s="88"/>
      <c r="H102" s="88">
        <v>31.5</v>
      </c>
      <c r="I102" s="88">
        <f t="shared" si="27"/>
        <v>31.5</v>
      </c>
      <c r="J102" s="88">
        <f t="shared" si="28"/>
        <v>31.5</v>
      </c>
      <c r="K102" s="88">
        <f t="shared" si="29"/>
        <v>0</v>
      </c>
      <c r="L102" s="89">
        <f t="shared" si="30"/>
        <v>1</v>
      </c>
      <c r="M102" s="89">
        <f t="shared" si="30"/>
        <v>1</v>
      </c>
      <c r="N102" s="89">
        <f t="shared" si="30"/>
        <v>0</v>
      </c>
      <c r="O102" s="89">
        <v>1</v>
      </c>
      <c r="P102" s="89"/>
      <c r="Q102" s="89">
        <f t="shared" si="25"/>
        <v>1</v>
      </c>
      <c r="R102" s="87" t="s">
        <v>32</v>
      </c>
      <c r="S102" s="87">
        <v>3</v>
      </c>
      <c r="T102" s="35">
        <v>42311</v>
      </c>
      <c r="U102" s="35">
        <v>42314</v>
      </c>
      <c r="V102" s="87" t="s">
        <v>102</v>
      </c>
      <c r="W102" s="37">
        <v>43465</v>
      </c>
      <c r="X102" s="87" t="s">
        <v>33</v>
      </c>
      <c r="Y102" s="35" t="s">
        <v>63</v>
      </c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s="1" customFormat="1" ht="24.95" customHeight="1" x14ac:dyDescent="0.2">
      <c r="A103" s="90">
        <v>6</v>
      </c>
      <c r="B103" s="87" t="s">
        <v>70</v>
      </c>
      <c r="C103" s="87" t="s">
        <v>101</v>
      </c>
      <c r="D103" s="89" t="s">
        <v>40</v>
      </c>
      <c r="E103" s="87" t="s">
        <v>18</v>
      </c>
      <c r="F103" s="56">
        <v>2</v>
      </c>
      <c r="G103" s="88"/>
      <c r="H103" s="88">
        <v>41</v>
      </c>
      <c r="I103" s="88">
        <f t="shared" si="27"/>
        <v>41</v>
      </c>
      <c r="J103" s="88">
        <f t="shared" si="28"/>
        <v>41</v>
      </c>
      <c r="K103" s="88">
        <f t="shared" si="29"/>
        <v>0</v>
      </c>
      <c r="L103" s="89">
        <f t="shared" si="30"/>
        <v>1</v>
      </c>
      <c r="M103" s="89">
        <f t="shared" si="30"/>
        <v>1</v>
      </c>
      <c r="N103" s="89">
        <f t="shared" si="30"/>
        <v>0</v>
      </c>
      <c r="O103" s="89">
        <v>4</v>
      </c>
      <c r="P103" s="89"/>
      <c r="Q103" s="89">
        <f t="shared" si="25"/>
        <v>4</v>
      </c>
      <c r="R103" s="87" t="s">
        <v>32</v>
      </c>
      <c r="S103" s="87">
        <v>3</v>
      </c>
      <c r="T103" s="35">
        <v>42311</v>
      </c>
      <c r="U103" s="35">
        <v>42314</v>
      </c>
      <c r="V103" s="87" t="s">
        <v>102</v>
      </c>
      <c r="W103" s="37">
        <v>43465</v>
      </c>
      <c r="X103" s="87" t="s">
        <v>33</v>
      </c>
      <c r="Y103" s="35" t="s">
        <v>63</v>
      </c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s="1" customFormat="1" ht="24.95" customHeight="1" x14ac:dyDescent="0.2">
      <c r="A104" s="90">
        <v>6</v>
      </c>
      <c r="B104" s="87" t="s">
        <v>70</v>
      </c>
      <c r="C104" s="87" t="s">
        <v>101</v>
      </c>
      <c r="D104" s="89" t="s">
        <v>41</v>
      </c>
      <c r="E104" s="87" t="s">
        <v>18</v>
      </c>
      <c r="F104" s="56">
        <v>1</v>
      </c>
      <c r="G104" s="88"/>
      <c r="H104" s="88">
        <v>29.1</v>
      </c>
      <c r="I104" s="88">
        <f t="shared" si="27"/>
        <v>29.1</v>
      </c>
      <c r="J104" s="88">
        <f t="shared" si="28"/>
        <v>29.1</v>
      </c>
      <c r="K104" s="88">
        <f t="shared" si="29"/>
        <v>0</v>
      </c>
      <c r="L104" s="89">
        <f t="shared" si="30"/>
        <v>1</v>
      </c>
      <c r="M104" s="89">
        <f t="shared" si="30"/>
        <v>1</v>
      </c>
      <c r="N104" s="89">
        <f t="shared" si="30"/>
        <v>0</v>
      </c>
      <c r="O104" s="89">
        <v>4</v>
      </c>
      <c r="P104" s="89"/>
      <c r="Q104" s="89">
        <f t="shared" si="25"/>
        <v>4</v>
      </c>
      <c r="R104" s="87" t="s">
        <v>32</v>
      </c>
      <c r="S104" s="87">
        <v>3</v>
      </c>
      <c r="T104" s="35">
        <v>42311</v>
      </c>
      <c r="U104" s="35">
        <v>42314</v>
      </c>
      <c r="V104" s="87" t="s">
        <v>102</v>
      </c>
      <c r="W104" s="37">
        <v>43465</v>
      </c>
      <c r="X104" s="87" t="s">
        <v>33</v>
      </c>
      <c r="Y104" s="35" t="s">
        <v>63</v>
      </c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s="1" customFormat="1" ht="24.95" customHeight="1" x14ac:dyDescent="0.2">
      <c r="A105" s="90">
        <v>6</v>
      </c>
      <c r="B105" s="87" t="s">
        <v>70</v>
      </c>
      <c r="C105" s="87" t="s">
        <v>101</v>
      </c>
      <c r="D105" s="89" t="s">
        <v>42</v>
      </c>
      <c r="E105" s="87" t="s">
        <v>19</v>
      </c>
      <c r="F105" s="56">
        <v>1</v>
      </c>
      <c r="G105" s="88"/>
      <c r="H105" s="88">
        <v>28.8</v>
      </c>
      <c r="I105" s="88">
        <f t="shared" si="27"/>
        <v>28.8</v>
      </c>
      <c r="J105" s="88">
        <f t="shared" si="28"/>
        <v>0</v>
      </c>
      <c r="K105" s="88">
        <f t="shared" si="29"/>
        <v>28.8</v>
      </c>
      <c r="L105" s="89">
        <f t="shared" si="30"/>
        <v>1</v>
      </c>
      <c r="M105" s="89">
        <f t="shared" si="30"/>
        <v>0</v>
      </c>
      <c r="N105" s="89">
        <f t="shared" si="30"/>
        <v>1</v>
      </c>
      <c r="O105" s="89">
        <v>1</v>
      </c>
      <c r="P105" s="89"/>
      <c r="Q105" s="89">
        <f t="shared" si="25"/>
        <v>1</v>
      </c>
      <c r="R105" s="87" t="s">
        <v>32</v>
      </c>
      <c r="S105" s="87">
        <v>3</v>
      </c>
      <c r="T105" s="35">
        <v>42311</v>
      </c>
      <c r="U105" s="35">
        <v>42314</v>
      </c>
      <c r="V105" s="87" t="s">
        <v>102</v>
      </c>
      <c r="W105" s="37">
        <v>43465</v>
      </c>
      <c r="X105" s="87" t="s">
        <v>33</v>
      </c>
      <c r="Y105" s="35" t="s">
        <v>63</v>
      </c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s="1" customFormat="1" ht="24.95" customHeight="1" x14ac:dyDescent="0.2">
      <c r="A106" s="90">
        <v>6</v>
      </c>
      <c r="B106" s="87" t="s">
        <v>70</v>
      </c>
      <c r="C106" s="87" t="s">
        <v>101</v>
      </c>
      <c r="D106" s="89" t="s">
        <v>43</v>
      </c>
      <c r="E106" s="87" t="s">
        <v>19</v>
      </c>
      <c r="F106" s="56">
        <v>2</v>
      </c>
      <c r="G106" s="88"/>
      <c r="H106" s="88">
        <v>41.3</v>
      </c>
      <c r="I106" s="88">
        <f t="shared" si="27"/>
        <v>41.3</v>
      </c>
      <c r="J106" s="88">
        <f t="shared" si="28"/>
        <v>0</v>
      </c>
      <c r="K106" s="88">
        <f t="shared" si="29"/>
        <v>41.3</v>
      </c>
      <c r="L106" s="89">
        <f t="shared" si="30"/>
        <v>1</v>
      </c>
      <c r="M106" s="89">
        <f t="shared" si="30"/>
        <v>0</v>
      </c>
      <c r="N106" s="89">
        <f t="shared" si="30"/>
        <v>1</v>
      </c>
      <c r="O106" s="89">
        <v>7</v>
      </c>
      <c r="P106" s="89"/>
      <c r="Q106" s="89">
        <f t="shared" si="25"/>
        <v>7</v>
      </c>
      <c r="R106" s="87" t="s">
        <v>32</v>
      </c>
      <c r="S106" s="87">
        <v>3</v>
      </c>
      <c r="T106" s="35">
        <v>42311</v>
      </c>
      <c r="U106" s="35">
        <v>42314</v>
      </c>
      <c r="V106" s="87" t="s">
        <v>102</v>
      </c>
      <c r="W106" s="37">
        <v>43465</v>
      </c>
      <c r="X106" s="87" t="s">
        <v>33</v>
      </c>
      <c r="Y106" s="35" t="s">
        <v>63</v>
      </c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s="1" customFormat="1" ht="24.95" customHeight="1" x14ac:dyDescent="0.2">
      <c r="A107" s="90">
        <v>6</v>
      </c>
      <c r="B107" s="87" t="s">
        <v>70</v>
      </c>
      <c r="C107" s="87" t="s">
        <v>101</v>
      </c>
      <c r="D107" s="89" t="s">
        <v>44</v>
      </c>
      <c r="E107" s="87" t="s">
        <v>19</v>
      </c>
      <c r="F107" s="56">
        <v>1</v>
      </c>
      <c r="G107" s="88"/>
      <c r="H107" s="88">
        <v>30.5</v>
      </c>
      <c r="I107" s="88">
        <f t="shared" si="27"/>
        <v>30.5</v>
      </c>
      <c r="J107" s="88">
        <f t="shared" si="28"/>
        <v>0</v>
      </c>
      <c r="K107" s="88">
        <f t="shared" si="29"/>
        <v>30.5</v>
      </c>
      <c r="L107" s="89">
        <f t="shared" si="30"/>
        <v>1</v>
      </c>
      <c r="M107" s="89">
        <f t="shared" si="30"/>
        <v>0</v>
      </c>
      <c r="N107" s="89">
        <f t="shared" si="30"/>
        <v>1</v>
      </c>
      <c r="O107" s="89">
        <v>3</v>
      </c>
      <c r="P107" s="89"/>
      <c r="Q107" s="89">
        <f t="shared" si="25"/>
        <v>3</v>
      </c>
      <c r="R107" s="87" t="s">
        <v>32</v>
      </c>
      <c r="S107" s="87">
        <v>3</v>
      </c>
      <c r="T107" s="35">
        <v>42311</v>
      </c>
      <c r="U107" s="35">
        <v>42314</v>
      </c>
      <c r="V107" s="87" t="s">
        <v>102</v>
      </c>
      <c r="W107" s="37">
        <v>43465</v>
      </c>
      <c r="X107" s="87" t="s">
        <v>33</v>
      </c>
      <c r="Y107" s="35" t="s">
        <v>63</v>
      </c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s="1" customFormat="1" ht="24.95" customHeight="1" x14ac:dyDescent="0.2">
      <c r="A108" s="90">
        <v>6</v>
      </c>
      <c r="B108" s="87" t="s">
        <v>70</v>
      </c>
      <c r="C108" s="87" t="s">
        <v>101</v>
      </c>
      <c r="D108" s="89" t="s">
        <v>45</v>
      </c>
      <c r="E108" s="87" t="s">
        <v>18</v>
      </c>
      <c r="F108" s="56">
        <v>1</v>
      </c>
      <c r="G108" s="88"/>
      <c r="H108" s="88">
        <v>28.4</v>
      </c>
      <c r="I108" s="88">
        <f t="shared" si="27"/>
        <v>28.4</v>
      </c>
      <c r="J108" s="88">
        <f t="shared" si="28"/>
        <v>28.4</v>
      </c>
      <c r="K108" s="88">
        <f t="shared" si="29"/>
        <v>0</v>
      </c>
      <c r="L108" s="89">
        <f t="shared" si="30"/>
        <v>1</v>
      </c>
      <c r="M108" s="89">
        <f t="shared" si="30"/>
        <v>1</v>
      </c>
      <c r="N108" s="89">
        <f t="shared" si="30"/>
        <v>0</v>
      </c>
      <c r="O108" s="89">
        <v>1</v>
      </c>
      <c r="P108" s="89"/>
      <c r="Q108" s="89">
        <f t="shared" si="25"/>
        <v>1</v>
      </c>
      <c r="R108" s="87" t="s">
        <v>32</v>
      </c>
      <c r="S108" s="87">
        <v>3</v>
      </c>
      <c r="T108" s="35">
        <v>42311</v>
      </c>
      <c r="U108" s="35">
        <v>42314</v>
      </c>
      <c r="V108" s="87" t="s">
        <v>102</v>
      </c>
      <c r="W108" s="37">
        <v>43465</v>
      </c>
      <c r="X108" s="87" t="s">
        <v>33</v>
      </c>
      <c r="Y108" s="35" t="s">
        <v>63</v>
      </c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s="1" customFormat="1" ht="24.95" customHeight="1" x14ac:dyDescent="0.2">
      <c r="A109" s="90">
        <v>6</v>
      </c>
      <c r="B109" s="87" t="s">
        <v>70</v>
      </c>
      <c r="C109" s="87" t="s">
        <v>101</v>
      </c>
      <c r="D109" s="89" t="s">
        <v>48</v>
      </c>
      <c r="E109" s="87" t="s">
        <v>19</v>
      </c>
      <c r="F109" s="56">
        <v>1</v>
      </c>
      <c r="G109" s="88"/>
      <c r="H109" s="88">
        <v>28.8</v>
      </c>
      <c r="I109" s="88">
        <f t="shared" si="27"/>
        <v>28.8</v>
      </c>
      <c r="J109" s="88">
        <f t="shared" si="28"/>
        <v>0</v>
      </c>
      <c r="K109" s="88">
        <f t="shared" si="29"/>
        <v>28.8</v>
      </c>
      <c r="L109" s="89">
        <f t="shared" si="30"/>
        <v>1</v>
      </c>
      <c r="M109" s="89">
        <f t="shared" si="30"/>
        <v>0</v>
      </c>
      <c r="N109" s="89">
        <f t="shared" si="30"/>
        <v>1</v>
      </c>
      <c r="O109" s="89">
        <v>3</v>
      </c>
      <c r="P109" s="89"/>
      <c r="Q109" s="89">
        <f t="shared" si="25"/>
        <v>3</v>
      </c>
      <c r="R109" s="87" t="s">
        <v>32</v>
      </c>
      <c r="S109" s="87">
        <v>3</v>
      </c>
      <c r="T109" s="35">
        <v>42311</v>
      </c>
      <c r="U109" s="35">
        <v>42314</v>
      </c>
      <c r="V109" s="87" t="s">
        <v>102</v>
      </c>
      <c r="W109" s="37">
        <v>43465</v>
      </c>
      <c r="X109" s="87" t="s">
        <v>33</v>
      </c>
      <c r="Y109" s="35" t="s">
        <v>63</v>
      </c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s="1" customFormat="1" ht="24.95" customHeight="1" x14ac:dyDescent="0.2">
      <c r="A110" s="90">
        <v>6</v>
      </c>
      <c r="B110" s="87" t="s">
        <v>70</v>
      </c>
      <c r="C110" s="87" t="s">
        <v>101</v>
      </c>
      <c r="D110" s="89" t="s">
        <v>49</v>
      </c>
      <c r="E110" s="87" t="s">
        <v>19</v>
      </c>
      <c r="F110" s="56">
        <v>2</v>
      </c>
      <c r="G110" s="88"/>
      <c r="H110" s="88">
        <v>41.2</v>
      </c>
      <c r="I110" s="88">
        <f t="shared" si="27"/>
        <v>41.2</v>
      </c>
      <c r="J110" s="88">
        <f t="shared" si="28"/>
        <v>0</v>
      </c>
      <c r="K110" s="88">
        <f t="shared" si="29"/>
        <v>41.2</v>
      </c>
      <c r="L110" s="89">
        <f t="shared" si="30"/>
        <v>1</v>
      </c>
      <c r="M110" s="89">
        <f t="shared" si="30"/>
        <v>0</v>
      </c>
      <c r="N110" s="89">
        <f t="shared" si="30"/>
        <v>1</v>
      </c>
      <c r="O110" s="89">
        <v>1</v>
      </c>
      <c r="P110" s="89"/>
      <c r="Q110" s="89">
        <f t="shared" si="25"/>
        <v>1</v>
      </c>
      <c r="R110" s="87" t="s">
        <v>32</v>
      </c>
      <c r="S110" s="87">
        <v>3</v>
      </c>
      <c r="T110" s="35">
        <v>42311</v>
      </c>
      <c r="U110" s="35">
        <v>42314</v>
      </c>
      <c r="V110" s="87" t="s">
        <v>102</v>
      </c>
      <c r="W110" s="37">
        <v>43465</v>
      </c>
      <c r="X110" s="87" t="s">
        <v>33</v>
      </c>
      <c r="Y110" s="35" t="s">
        <v>63</v>
      </c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s="1" customFormat="1" ht="24.95" customHeight="1" x14ac:dyDescent="0.2">
      <c r="A111" s="90">
        <v>6</v>
      </c>
      <c r="B111" s="87" t="s">
        <v>70</v>
      </c>
      <c r="C111" s="87" t="s">
        <v>101</v>
      </c>
      <c r="D111" s="89" t="s">
        <v>50</v>
      </c>
      <c r="E111" s="87" t="s">
        <v>19</v>
      </c>
      <c r="F111" s="56">
        <v>1</v>
      </c>
      <c r="G111" s="88"/>
      <c r="H111" s="88">
        <v>30.5</v>
      </c>
      <c r="I111" s="88">
        <f t="shared" si="27"/>
        <v>30.5</v>
      </c>
      <c r="J111" s="88">
        <f t="shared" si="28"/>
        <v>0</v>
      </c>
      <c r="K111" s="88">
        <f t="shared" si="29"/>
        <v>30.5</v>
      </c>
      <c r="L111" s="89">
        <f t="shared" si="30"/>
        <v>1</v>
      </c>
      <c r="M111" s="89">
        <f t="shared" si="30"/>
        <v>0</v>
      </c>
      <c r="N111" s="89">
        <f t="shared" si="30"/>
        <v>1</v>
      </c>
      <c r="O111" s="89">
        <v>1</v>
      </c>
      <c r="P111" s="89"/>
      <c r="Q111" s="89">
        <f t="shared" si="25"/>
        <v>1</v>
      </c>
      <c r="R111" s="87" t="s">
        <v>32</v>
      </c>
      <c r="S111" s="87">
        <v>3</v>
      </c>
      <c r="T111" s="35">
        <v>42311</v>
      </c>
      <c r="U111" s="35">
        <v>42314</v>
      </c>
      <c r="V111" s="87" t="s">
        <v>102</v>
      </c>
      <c r="W111" s="37">
        <v>43465</v>
      </c>
      <c r="X111" s="87" t="s">
        <v>33</v>
      </c>
      <c r="Y111" s="35" t="s">
        <v>63</v>
      </c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s="1" customFormat="1" ht="24.95" customHeight="1" x14ac:dyDescent="0.2">
      <c r="A112" s="90">
        <v>6</v>
      </c>
      <c r="B112" s="87" t="s">
        <v>70</v>
      </c>
      <c r="C112" s="87" t="s">
        <v>101</v>
      </c>
      <c r="D112" s="89" t="s">
        <v>51</v>
      </c>
      <c r="E112" s="87" t="s">
        <v>18</v>
      </c>
      <c r="F112" s="56">
        <v>1</v>
      </c>
      <c r="G112" s="88"/>
      <c r="H112" s="88">
        <v>29.4</v>
      </c>
      <c r="I112" s="88">
        <f t="shared" si="27"/>
        <v>29.4</v>
      </c>
      <c r="J112" s="88">
        <f t="shared" si="28"/>
        <v>29.4</v>
      </c>
      <c r="K112" s="88">
        <f t="shared" si="29"/>
        <v>0</v>
      </c>
      <c r="L112" s="89">
        <f t="shared" si="30"/>
        <v>1</v>
      </c>
      <c r="M112" s="89">
        <f t="shared" si="30"/>
        <v>1</v>
      </c>
      <c r="N112" s="89">
        <f t="shared" si="30"/>
        <v>0</v>
      </c>
      <c r="O112" s="89">
        <v>1</v>
      </c>
      <c r="P112" s="89"/>
      <c r="Q112" s="89">
        <f t="shared" si="25"/>
        <v>1</v>
      </c>
      <c r="R112" s="87" t="s">
        <v>32</v>
      </c>
      <c r="S112" s="87">
        <v>3</v>
      </c>
      <c r="T112" s="35">
        <v>42311</v>
      </c>
      <c r="U112" s="35">
        <v>42314</v>
      </c>
      <c r="V112" s="87" t="s">
        <v>102</v>
      </c>
      <c r="W112" s="37">
        <v>43465</v>
      </c>
      <c r="X112" s="87" t="s">
        <v>33</v>
      </c>
      <c r="Y112" s="35" t="s">
        <v>63</v>
      </c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s="6" customFormat="1" ht="24.95" customHeight="1" x14ac:dyDescent="0.2">
      <c r="A113" s="22">
        <v>6</v>
      </c>
      <c r="B113" s="34" t="s">
        <v>70</v>
      </c>
      <c r="C113" s="34" t="s">
        <v>101</v>
      </c>
      <c r="D113" s="57">
        <f>COUNTA(D97:D112)</f>
        <v>16</v>
      </c>
      <c r="E113" s="34" t="s">
        <v>46</v>
      </c>
      <c r="F113" s="58"/>
      <c r="G113" s="59">
        <v>584.70000000000005</v>
      </c>
      <c r="H113" s="59">
        <f>SUM(H97:H112)</f>
        <v>521.80000000000007</v>
      </c>
      <c r="I113" s="59">
        <f t="shared" ref="I113:O113" si="31">SUM(I97:I112)</f>
        <v>521.80000000000007</v>
      </c>
      <c r="J113" s="59">
        <f t="shared" si="31"/>
        <v>249.6</v>
      </c>
      <c r="K113" s="59">
        <f t="shared" si="31"/>
        <v>272.2</v>
      </c>
      <c r="L113" s="57">
        <f t="shared" si="31"/>
        <v>16</v>
      </c>
      <c r="M113" s="57">
        <f t="shared" si="31"/>
        <v>8</v>
      </c>
      <c r="N113" s="57">
        <f t="shared" si="31"/>
        <v>8</v>
      </c>
      <c r="O113" s="57">
        <f t="shared" si="31"/>
        <v>36</v>
      </c>
      <c r="P113" s="57"/>
      <c r="Q113" s="57">
        <f t="shared" si="25"/>
        <v>36</v>
      </c>
      <c r="R113" s="60"/>
      <c r="S113" s="34">
        <v>3</v>
      </c>
      <c r="T113" s="42">
        <v>42311</v>
      </c>
      <c r="U113" s="42">
        <v>42314</v>
      </c>
      <c r="V113" s="34" t="s">
        <v>102</v>
      </c>
      <c r="W113" s="39">
        <v>43465</v>
      </c>
      <c r="X113" s="34" t="s">
        <v>33</v>
      </c>
      <c r="Y113" s="42" t="s">
        <v>63</v>
      </c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</row>
    <row r="114" spans="1:37" s="1" customFormat="1" ht="24.95" customHeight="1" x14ac:dyDescent="0.2">
      <c r="A114" s="90">
        <v>7</v>
      </c>
      <c r="B114" s="87" t="s">
        <v>70</v>
      </c>
      <c r="C114" s="87" t="s">
        <v>103</v>
      </c>
      <c r="D114" s="89" t="s">
        <v>31</v>
      </c>
      <c r="E114" s="87" t="s">
        <v>19</v>
      </c>
      <c r="F114" s="56">
        <v>3</v>
      </c>
      <c r="G114" s="88"/>
      <c r="H114" s="88">
        <v>52.2</v>
      </c>
      <c r="I114" s="88">
        <f t="shared" ref="I114:I125" si="32">IF(R114="Подлежит расселению",H114,IF(R114="Расселено",0,IF(R114="Пустующие",0,IF(R114="В суде",H114))))</f>
        <v>52.2</v>
      </c>
      <c r="J114" s="88">
        <f t="shared" ref="J114:J125" si="33">IF(E114="Муниципальная",I114,IF(E114="Частная",0))</f>
        <v>0</v>
      </c>
      <c r="K114" s="88">
        <f t="shared" ref="K114:K125" si="34">IF(E114="Муниципальная",0,IF(E114="Частная",I114))</f>
        <v>52.2</v>
      </c>
      <c r="L114" s="89">
        <f t="shared" ref="L114:N125" si="35">IF(I114&gt;0,1,IF(I114=0,0))</f>
        <v>1</v>
      </c>
      <c r="M114" s="89">
        <f t="shared" si="35"/>
        <v>0</v>
      </c>
      <c r="N114" s="89">
        <f t="shared" si="35"/>
        <v>1</v>
      </c>
      <c r="O114" s="89">
        <v>7</v>
      </c>
      <c r="P114" s="89"/>
      <c r="Q114" s="89">
        <f t="shared" si="25"/>
        <v>7</v>
      </c>
      <c r="R114" s="87" t="s">
        <v>32</v>
      </c>
      <c r="S114" s="87">
        <v>5</v>
      </c>
      <c r="T114" s="35">
        <v>42311</v>
      </c>
      <c r="U114" s="35">
        <v>42314</v>
      </c>
      <c r="V114" s="87" t="s">
        <v>104</v>
      </c>
      <c r="W114" s="37">
        <v>43465</v>
      </c>
      <c r="X114" s="87" t="s">
        <v>33</v>
      </c>
      <c r="Y114" s="35" t="s">
        <v>63</v>
      </c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s="1" customFormat="1" ht="24.95" customHeight="1" x14ac:dyDescent="0.2">
      <c r="A115" s="90">
        <v>7</v>
      </c>
      <c r="B115" s="87" t="s">
        <v>70</v>
      </c>
      <c r="C115" s="87" t="s">
        <v>103</v>
      </c>
      <c r="D115" s="89" t="s">
        <v>35</v>
      </c>
      <c r="E115" s="87" t="s">
        <v>18</v>
      </c>
      <c r="F115" s="56">
        <v>2</v>
      </c>
      <c r="G115" s="88"/>
      <c r="H115" s="88">
        <v>41.8</v>
      </c>
      <c r="I115" s="88">
        <f t="shared" si="32"/>
        <v>41.8</v>
      </c>
      <c r="J115" s="88">
        <f t="shared" si="33"/>
        <v>41.8</v>
      </c>
      <c r="K115" s="88">
        <f t="shared" si="34"/>
        <v>0</v>
      </c>
      <c r="L115" s="89">
        <f t="shared" si="35"/>
        <v>1</v>
      </c>
      <c r="M115" s="89">
        <f t="shared" si="35"/>
        <v>1</v>
      </c>
      <c r="N115" s="89">
        <f t="shared" si="35"/>
        <v>0</v>
      </c>
      <c r="O115" s="89">
        <v>3</v>
      </c>
      <c r="P115" s="89"/>
      <c r="Q115" s="89">
        <f t="shared" si="25"/>
        <v>3</v>
      </c>
      <c r="R115" s="87" t="s">
        <v>32</v>
      </c>
      <c r="S115" s="87">
        <v>5</v>
      </c>
      <c r="T115" s="35">
        <v>42311</v>
      </c>
      <c r="U115" s="35">
        <v>42314</v>
      </c>
      <c r="V115" s="87" t="s">
        <v>104</v>
      </c>
      <c r="W115" s="37">
        <v>43465</v>
      </c>
      <c r="X115" s="87" t="s">
        <v>33</v>
      </c>
      <c r="Y115" s="35" t="s">
        <v>63</v>
      </c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s="1" customFormat="1" ht="24.95" customHeight="1" x14ac:dyDescent="0.2">
      <c r="A116" s="90">
        <v>7</v>
      </c>
      <c r="B116" s="87" t="s">
        <v>70</v>
      </c>
      <c r="C116" s="87" t="s">
        <v>103</v>
      </c>
      <c r="D116" s="89" t="s">
        <v>36</v>
      </c>
      <c r="E116" s="87" t="s">
        <v>18</v>
      </c>
      <c r="F116" s="56">
        <v>1</v>
      </c>
      <c r="G116" s="88"/>
      <c r="H116" s="88">
        <v>31.4</v>
      </c>
      <c r="I116" s="88">
        <f t="shared" si="32"/>
        <v>31.4</v>
      </c>
      <c r="J116" s="88">
        <f t="shared" si="33"/>
        <v>31.4</v>
      </c>
      <c r="K116" s="88">
        <f t="shared" si="34"/>
        <v>0</v>
      </c>
      <c r="L116" s="89">
        <f t="shared" si="35"/>
        <v>1</v>
      </c>
      <c r="M116" s="89">
        <f t="shared" si="35"/>
        <v>1</v>
      </c>
      <c r="N116" s="89">
        <f t="shared" si="35"/>
        <v>0</v>
      </c>
      <c r="O116" s="89">
        <v>3</v>
      </c>
      <c r="P116" s="89"/>
      <c r="Q116" s="89">
        <f t="shared" si="25"/>
        <v>3</v>
      </c>
      <c r="R116" s="87" t="s">
        <v>32</v>
      </c>
      <c r="S116" s="87">
        <v>5</v>
      </c>
      <c r="T116" s="35">
        <v>42311</v>
      </c>
      <c r="U116" s="35">
        <v>42314</v>
      </c>
      <c r="V116" s="87" t="s">
        <v>104</v>
      </c>
      <c r="W116" s="37">
        <v>43465</v>
      </c>
      <c r="X116" s="87" t="s">
        <v>33</v>
      </c>
      <c r="Y116" s="35" t="s">
        <v>63</v>
      </c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s="1" customFormat="1" ht="24.95" customHeight="1" x14ac:dyDescent="0.2">
      <c r="A117" s="90">
        <v>7</v>
      </c>
      <c r="B117" s="87" t="s">
        <v>70</v>
      </c>
      <c r="C117" s="87" t="s">
        <v>103</v>
      </c>
      <c r="D117" s="89" t="s">
        <v>37</v>
      </c>
      <c r="E117" s="87" t="s">
        <v>19</v>
      </c>
      <c r="F117" s="56">
        <v>3</v>
      </c>
      <c r="G117" s="88"/>
      <c r="H117" s="88">
        <v>53.2</v>
      </c>
      <c r="I117" s="88">
        <f t="shared" si="32"/>
        <v>53.2</v>
      </c>
      <c r="J117" s="88">
        <f t="shared" si="33"/>
        <v>0</v>
      </c>
      <c r="K117" s="88">
        <f t="shared" si="34"/>
        <v>53.2</v>
      </c>
      <c r="L117" s="89">
        <f t="shared" si="35"/>
        <v>1</v>
      </c>
      <c r="M117" s="89">
        <f t="shared" si="35"/>
        <v>0</v>
      </c>
      <c r="N117" s="89">
        <f t="shared" si="35"/>
        <v>1</v>
      </c>
      <c r="O117" s="89">
        <v>4</v>
      </c>
      <c r="P117" s="89"/>
      <c r="Q117" s="89">
        <f t="shared" si="25"/>
        <v>4</v>
      </c>
      <c r="R117" s="87" t="s">
        <v>32</v>
      </c>
      <c r="S117" s="87">
        <v>5</v>
      </c>
      <c r="T117" s="35">
        <v>42311</v>
      </c>
      <c r="U117" s="35">
        <v>42314</v>
      </c>
      <c r="V117" s="87" t="s">
        <v>104</v>
      </c>
      <c r="W117" s="37">
        <v>43465</v>
      </c>
      <c r="X117" s="87" t="s">
        <v>33</v>
      </c>
      <c r="Y117" s="35" t="s">
        <v>63</v>
      </c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s="1" customFormat="1" ht="24.95" customHeight="1" x14ac:dyDescent="0.2">
      <c r="A118" s="90">
        <v>7</v>
      </c>
      <c r="B118" s="87" t="s">
        <v>70</v>
      </c>
      <c r="C118" s="87" t="s">
        <v>103</v>
      </c>
      <c r="D118" s="89" t="s">
        <v>38</v>
      </c>
      <c r="E118" s="87" t="s">
        <v>18</v>
      </c>
      <c r="F118" s="56">
        <v>2</v>
      </c>
      <c r="G118" s="88"/>
      <c r="H118" s="88">
        <v>42</v>
      </c>
      <c r="I118" s="88">
        <f t="shared" si="32"/>
        <v>42</v>
      </c>
      <c r="J118" s="88">
        <f t="shared" si="33"/>
        <v>42</v>
      </c>
      <c r="K118" s="88">
        <f t="shared" si="34"/>
        <v>0</v>
      </c>
      <c r="L118" s="89">
        <f t="shared" si="35"/>
        <v>1</v>
      </c>
      <c r="M118" s="89">
        <f t="shared" si="35"/>
        <v>1</v>
      </c>
      <c r="N118" s="89">
        <f t="shared" si="35"/>
        <v>0</v>
      </c>
      <c r="O118" s="89">
        <v>2</v>
      </c>
      <c r="P118" s="89"/>
      <c r="Q118" s="89">
        <f t="shared" si="25"/>
        <v>2</v>
      </c>
      <c r="R118" s="87" t="s">
        <v>32</v>
      </c>
      <c r="S118" s="87">
        <v>5</v>
      </c>
      <c r="T118" s="35">
        <v>42311</v>
      </c>
      <c r="U118" s="35">
        <v>42314</v>
      </c>
      <c r="V118" s="87" t="s">
        <v>104</v>
      </c>
      <c r="W118" s="37">
        <v>43465</v>
      </c>
      <c r="X118" s="87" t="s">
        <v>33</v>
      </c>
      <c r="Y118" s="35" t="s">
        <v>63</v>
      </c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s="1" customFormat="1" ht="24.95" customHeight="1" x14ac:dyDescent="0.2">
      <c r="A119" s="90">
        <v>7</v>
      </c>
      <c r="B119" s="87" t="s">
        <v>70</v>
      </c>
      <c r="C119" s="87" t="s">
        <v>103</v>
      </c>
      <c r="D119" s="89" t="s">
        <v>39</v>
      </c>
      <c r="E119" s="87" t="s">
        <v>19</v>
      </c>
      <c r="F119" s="56">
        <v>1</v>
      </c>
      <c r="G119" s="88"/>
      <c r="H119" s="88">
        <v>31</v>
      </c>
      <c r="I119" s="88">
        <f t="shared" si="32"/>
        <v>31</v>
      </c>
      <c r="J119" s="88">
        <f t="shared" si="33"/>
        <v>0</v>
      </c>
      <c r="K119" s="88">
        <f t="shared" si="34"/>
        <v>31</v>
      </c>
      <c r="L119" s="89">
        <f t="shared" si="35"/>
        <v>1</v>
      </c>
      <c r="M119" s="89">
        <f t="shared" si="35"/>
        <v>0</v>
      </c>
      <c r="N119" s="89">
        <f t="shared" si="35"/>
        <v>1</v>
      </c>
      <c r="O119" s="89">
        <v>1</v>
      </c>
      <c r="P119" s="89"/>
      <c r="Q119" s="89">
        <f t="shared" si="25"/>
        <v>1</v>
      </c>
      <c r="R119" s="87" t="s">
        <v>32</v>
      </c>
      <c r="S119" s="87">
        <v>5</v>
      </c>
      <c r="T119" s="35">
        <v>42311</v>
      </c>
      <c r="U119" s="35">
        <v>42314</v>
      </c>
      <c r="V119" s="87" t="s">
        <v>104</v>
      </c>
      <c r="W119" s="37">
        <v>43465</v>
      </c>
      <c r="X119" s="87" t="s">
        <v>33</v>
      </c>
      <c r="Y119" s="35" t="s">
        <v>63</v>
      </c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s="1" customFormat="1" ht="24.95" customHeight="1" x14ac:dyDescent="0.2">
      <c r="A120" s="90">
        <v>7</v>
      </c>
      <c r="B120" s="87" t="s">
        <v>70</v>
      </c>
      <c r="C120" s="87" t="s">
        <v>103</v>
      </c>
      <c r="D120" s="89" t="s">
        <v>40</v>
      </c>
      <c r="E120" s="87" t="s">
        <v>19</v>
      </c>
      <c r="F120" s="56">
        <v>1</v>
      </c>
      <c r="G120" s="88"/>
      <c r="H120" s="88">
        <v>32</v>
      </c>
      <c r="I120" s="88">
        <f t="shared" si="32"/>
        <v>32</v>
      </c>
      <c r="J120" s="88">
        <f t="shared" si="33"/>
        <v>0</v>
      </c>
      <c r="K120" s="88">
        <f t="shared" si="34"/>
        <v>32</v>
      </c>
      <c r="L120" s="89">
        <f t="shared" si="35"/>
        <v>1</v>
      </c>
      <c r="M120" s="89">
        <f t="shared" si="35"/>
        <v>0</v>
      </c>
      <c r="N120" s="89">
        <f t="shared" si="35"/>
        <v>1</v>
      </c>
      <c r="O120" s="89">
        <v>1</v>
      </c>
      <c r="P120" s="89"/>
      <c r="Q120" s="89">
        <f t="shared" si="25"/>
        <v>1</v>
      </c>
      <c r="R120" s="87" t="s">
        <v>32</v>
      </c>
      <c r="S120" s="87">
        <v>5</v>
      </c>
      <c r="T120" s="35">
        <v>42311</v>
      </c>
      <c r="U120" s="35">
        <v>42314</v>
      </c>
      <c r="V120" s="87" t="s">
        <v>104</v>
      </c>
      <c r="W120" s="37">
        <v>43465</v>
      </c>
      <c r="X120" s="87" t="s">
        <v>33</v>
      </c>
      <c r="Y120" s="35" t="s">
        <v>63</v>
      </c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s="1" customFormat="1" ht="24.95" customHeight="1" x14ac:dyDescent="0.2">
      <c r="A121" s="90">
        <v>7</v>
      </c>
      <c r="B121" s="87" t="s">
        <v>70</v>
      </c>
      <c r="C121" s="87" t="s">
        <v>103</v>
      </c>
      <c r="D121" s="89" t="s">
        <v>41</v>
      </c>
      <c r="E121" s="87" t="s">
        <v>19</v>
      </c>
      <c r="F121" s="56">
        <v>2</v>
      </c>
      <c r="G121" s="88"/>
      <c r="H121" s="88">
        <v>41.4</v>
      </c>
      <c r="I121" s="88">
        <f t="shared" si="32"/>
        <v>41.4</v>
      </c>
      <c r="J121" s="88">
        <f t="shared" si="33"/>
        <v>0</v>
      </c>
      <c r="K121" s="88">
        <f t="shared" si="34"/>
        <v>41.4</v>
      </c>
      <c r="L121" s="89">
        <f t="shared" si="35"/>
        <v>1</v>
      </c>
      <c r="M121" s="89">
        <f t="shared" si="35"/>
        <v>0</v>
      </c>
      <c r="N121" s="89">
        <f t="shared" si="35"/>
        <v>1</v>
      </c>
      <c r="O121" s="89">
        <v>2</v>
      </c>
      <c r="P121" s="89"/>
      <c r="Q121" s="89">
        <f t="shared" si="25"/>
        <v>2</v>
      </c>
      <c r="R121" s="87" t="s">
        <v>32</v>
      </c>
      <c r="S121" s="87">
        <v>5</v>
      </c>
      <c r="T121" s="35">
        <v>42311</v>
      </c>
      <c r="U121" s="35">
        <v>42314</v>
      </c>
      <c r="V121" s="87" t="s">
        <v>104</v>
      </c>
      <c r="W121" s="37">
        <v>43465</v>
      </c>
      <c r="X121" s="87" t="s">
        <v>33</v>
      </c>
      <c r="Y121" s="35" t="s">
        <v>63</v>
      </c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s="1" customFormat="1" ht="24.95" customHeight="1" x14ac:dyDescent="0.2">
      <c r="A122" s="90">
        <v>7</v>
      </c>
      <c r="B122" s="87" t="s">
        <v>70</v>
      </c>
      <c r="C122" s="87" t="s">
        <v>103</v>
      </c>
      <c r="D122" s="89" t="s">
        <v>42</v>
      </c>
      <c r="E122" s="87" t="s">
        <v>18</v>
      </c>
      <c r="F122" s="56">
        <v>3</v>
      </c>
      <c r="G122" s="88"/>
      <c r="H122" s="88">
        <v>53.9</v>
      </c>
      <c r="I122" s="88">
        <f t="shared" si="32"/>
        <v>53.9</v>
      </c>
      <c r="J122" s="88">
        <f t="shared" si="33"/>
        <v>53.9</v>
      </c>
      <c r="K122" s="88">
        <f t="shared" si="34"/>
        <v>0</v>
      </c>
      <c r="L122" s="89">
        <f t="shared" si="35"/>
        <v>1</v>
      </c>
      <c r="M122" s="89">
        <f t="shared" si="35"/>
        <v>1</v>
      </c>
      <c r="N122" s="89">
        <f t="shared" si="35"/>
        <v>0</v>
      </c>
      <c r="O122" s="89">
        <v>8</v>
      </c>
      <c r="P122" s="89"/>
      <c r="Q122" s="89">
        <f t="shared" si="25"/>
        <v>8</v>
      </c>
      <c r="R122" s="87" t="s">
        <v>32</v>
      </c>
      <c r="S122" s="87">
        <v>5</v>
      </c>
      <c r="T122" s="35">
        <v>42311</v>
      </c>
      <c r="U122" s="35">
        <v>42314</v>
      </c>
      <c r="V122" s="87" t="s">
        <v>104</v>
      </c>
      <c r="W122" s="37">
        <v>43465</v>
      </c>
      <c r="X122" s="87" t="s">
        <v>33</v>
      </c>
      <c r="Y122" s="35" t="s">
        <v>63</v>
      </c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s="1" customFormat="1" ht="24.95" customHeight="1" x14ac:dyDescent="0.2">
      <c r="A123" s="90">
        <v>7</v>
      </c>
      <c r="B123" s="87" t="s">
        <v>70</v>
      </c>
      <c r="C123" s="87" t="s">
        <v>103</v>
      </c>
      <c r="D123" s="89" t="s">
        <v>43</v>
      </c>
      <c r="E123" s="87" t="s">
        <v>19</v>
      </c>
      <c r="F123" s="56">
        <v>1</v>
      </c>
      <c r="G123" s="88"/>
      <c r="H123" s="88">
        <v>30.9</v>
      </c>
      <c r="I123" s="88">
        <f t="shared" si="32"/>
        <v>30.9</v>
      </c>
      <c r="J123" s="88">
        <f t="shared" si="33"/>
        <v>0</v>
      </c>
      <c r="K123" s="88">
        <f t="shared" si="34"/>
        <v>30.9</v>
      </c>
      <c r="L123" s="89">
        <f t="shared" si="35"/>
        <v>1</v>
      </c>
      <c r="M123" s="89">
        <f t="shared" si="35"/>
        <v>0</v>
      </c>
      <c r="N123" s="89">
        <f t="shared" si="35"/>
        <v>1</v>
      </c>
      <c r="O123" s="89">
        <v>1</v>
      </c>
      <c r="P123" s="89"/>
      <c r="Q123" s="89">
        <f t="shared" si="25"/>
        <v>1</v>
      </c>
      <c r="R123" s="87" t="s">
        <v>32</v>
      </c>
      <c r="S123" s="87">
        <v>5</v>
      </c>
      <c r="T123" s="35">
        <v>42311</v>
      </c>
      <c r="U123" s="35">
        <v>42314</v>
      </c>
      <c r="V123" s="87" t="s">
        <v>104</v>
      </c>
      <c r="W123" s="37">
        <v>43465</v>
      </c>
      <c r="X123" s="87" t="s">
        <v>33</v>
      </c>
      <c r="Y123" s="35" t="s">
        <v>63</v>
      </c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s="1" customFormat="1" ht="24.95" customHeight="1" x14ac:dyDescent="0.2">
      <c r="A124" s="90">
        <v>7</v>
      </c>
      <c r="B124" s="87" t="s">
        <v>70</v>
      </c>
      <c r="C124" s="87" t="s">
        <v>103</v>
      </c>
      <c r="D124" s="89" t="s">
        <v>44</v>
      </c>
      <c r="E124" s="87" t="s">
        <v>19</v>
      </c>
      <c r="F124" s="56">
        <v>2</v>
      </c>
      <c r="G124" s="88"/>
      <c r="H124" s="88">
        <v>41.9</v>
      </c>
      <c r="I124" s="88">
        <f t="shared" si="32"/>
        <v>41.9</v>
      </c>
      <c r="J124" s="88">
        <f t="shared" si="33"/>
        <v>0</v>
      </c>
      <c r="K124" s="88">
        <f t="shared" si="34"/>
        <v>41.9</v>
      </c>
      <c r="L124" s="89">
        <f t="shared" si="35"/>
        <v>1</v>
      </c>
      <c r="M124" s="89">
        <f t="shared" si="35"/>
        <v>0</v>
      </c>
      <c r="N124" s="89">
        <f t="shared" si="35"/>
        <v>1</v>
      </c>
      <c r="O124" s="89">
        <v>0</v>
      </c>
      <c r="P124" s="89"/>
      <c r="Q124" s="89">
        <f t="shared" si="25"/>
        <v>0</v>
      </c>
      <c r="R124" s="87" t="s">
        <v>32</v>
      </c>
      <c r="S124" s="87">
        <v>5</v>
      </c>
      <c r="T124" s="35">
        <v>42311</v>
      </c>
      <c r="U124" s="35">
        <v>42314</v>
      </c>
      <c r="V124" s="87" t="s">
        <v>104</v>
      </c>
      <c r="W124" s="37">
        <v>43465</v>
      </c>
      <c r="X124" s="87" t="s">
        <v>33</v>
      </c>
      <c r="Y124" s="35" t="s">
        <v>63</v>
      </c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s="1" customFormat="1" ht="24.95" customHeight="1" x14ac:dyDescent="0.2">
      <c r="A125" s="90">
        <v>7</v>
      </c>
      <c r="B125" s="87" t="s">
        <v>70</v>
      </c>
      <c r="C125" s="87" t="s">
        <v>103</v>
      </c>
      <c r="D125" s="89" t="s">
        <v>45</v>
      </c>
      <c r="E125" s="87" t="s">
        <v>18</v>
      </c>
      <c r="F125" s="56">
        <v>3</v>
      </c>
      <c r="G125" s="88"/>
      <c r="H125" s="88">
        <v>52.1</v>
      </c>
      <c r="I125" s="88">
        <f t="shared" si="32"/>
        <v>52.1</v>
      </c>
      <c r="J125" s="88">
        <f t="shared" si="33"/>
        <v>52.1</v>
      </c>
      <c r="K125" s="88">
        <f t="shared" si="34"/>
        <v>0</v>
      </c>
      <c r="L125" s="89">
        <f t="shared" si="35"/>
        <v>1</v>
      </c>
      <c r="M125" s="89">
        <f t="shared" si="35"/>
        <v>1</v>
      </c>
      <c r="N125" s="89">
        <f t="shared" si="35"/>
        <v>0</v>
      </c>
      <c r="O125" s="89">
        <v>3</v>
      </c>
      <c r="P125" s="89"/>
      <c r="Q125" s="89">
        <f t="shared" si="25"/>
        <v>3</v>
      </c>
      <c r="R125" s="87" t="s">
        <v>32</v>
      </c>
      <c r="S125" s="87">
        <v>5</v>
      </c>
      <c r="T125" s="35">
        <v>42311</v>
      </c>
      <c r="U125" s="35">
        <v>42314</v>
      </c>
      <c r="V125" s="87" t="s">
        <v>104</v>
      </c>
      <c r="W125" s="37">
        <v>43465</v>
      </c>
      <c r="X125" s="87" t="s">
        <v>33</v>
      </c>
      <c r="Y125" s="35" t="s">
        <v>63</v>
      </c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s="6" customFormat="1" ht="24.95" customHeight="1" x14ac:dyDescent="0.2">
      <c r="A126" s="22">
        <v>7</v>
      </c>
      <c r="B126" s="34" t="s">
        <v>70</v>
      </c>
      <c r="C126" s="34" t="s">
        <v>103</v>
      </c>
      <c r="D126" s="57">
        <f>COUNTA(D114:D125)</f>
        <v>12</v>
      </c>
      <c r="E126" s="34" t="s">
        <v>46</v>
      </c>
      <c r="F126" s="58"/>
      <c r="G126" s="59">
        <v>550.70000000000005</v>
      </c>
      <c r="H126" s="59">
        <f>SUM(H114:H125)</f>
        <v>503.79999999999995</v>
      </c>
      <c r="I126" s="59">
        <f t="shared" ref="I126:O126" si="36">SUM(I114:I125)</f>
        <v>503.79999999999995</v>
      </c>
      <c r="J126" s="59">
        <f t="shared" si="36"/>
        <v>221.2</v>
      </c>
      <c r="K126" s="59">
        <f t="shared" si="36"/>
        <v>282.60000000000002</v>
      </c>
      <c r="L126" s="57">
        <f t="shared" si="36"/>
        <v>12</v>
      </c>
      <c r="M126" s="57">
        <f t="shared" si="36"/>
        <v>5</v>
      </c>
      <c r="N126" s="57">
        <f t="shared" si="36"/>
        <v>7</v>
      </c>
      <c r="O126" s="57">
        <f t="shared" si="36"/>
        <v>35</v>
      </c>
      <c r="P126" s="57"/>
      <c r="Q126" s="57">
        <f t="shared" si="25"/>
        <v>35</v>
      </c>
      <c r="R126" s="60"/>
      <c r="S126" s="34">
        <v>5</v>
      </c>
      <c r="T126" s="42">
        <v>42311</v>
      </c>
      <c r="U126" s="42">
        <v>42314</v>
      </c>
      <c r="V126" s="34" t="s">
        <v>104</v>
      </c>
      <c r="W126" s="39">
        <v>43465</v>
      </c>
      <c r="X126" s="34" t="s">
        <v>33</v>
      </c>
      <c r="Y126" s="42" t="s">
        <v>63</v>
      </c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</row>
    <row r="127" spans="1:37" s="1" customFormat="1" ht="24.95" customHeight="1" x14ac:dyDescent="0.2">
      <c r="A127" s="90">
        <v>8</v>
      </c>
      <c r="B127" s="87" t="s">
        <v>70</v>
      </c>
      <c r="C127" s="87" t="s">
        <v>105</v>
      </c>
      <c r="D127" s="89" t="s">
        <v>31</v>
      </c>
      <c r="E127" s="87" t="s">
        <v>19</v>
      </c>
      <c r="F127" s="56">
        <v>1</v>
      </c>
      <c r="G127" s="88"/>
      <c r="H127" s="88">
        <v>28.5</v>
      </c>
      <c r="I127" s="88">
        <f t="shared" ref="I127:I141" si="37">IF(R127="Подлежит расселению",H127,IF(R127="Расселено",0,IF(R127="Пустующие",0,IF(R127="В суде",H127))))</f>
        <v>28.5</v>
      </c>
      <c r="J127" s="88">
        <f t="shared" ref="J127:J141" si="38">IF(E127="Муниципальная",I127,IF(E127="Частная",0))</f>
        <v>0</v>
      </c>
      <c r="K127" s="88">
        <f t="shared" ref="K127:K141" si="39">IF(E127="Муниципальная",0,IF(E127="Частная",I127))</f>
        <v>28.5</v>
      </c>
      <c r="L127" s="89">
        <f t="shared" ref="L127:N141" si="40">IF(I127&gt;0,1,IF(I127=0,0))</f>
        <v>1</v>
      </c>
      <c r="M127" s="89">
        <f t="shared" si="40"/>
        <v>0</v>
      </c>
      <c r="N127" s="89">
        <f t="shared" si="40"/>
        <v>1</v>
      </c>
      <c r="O127" s="89">
        <v>2</v>
      </c>
      <c r="P127" s="89"/>
      <c r="Q127" s="89">
        <f t="shared" si="25"/>
        <v>2</v>
      </c>
      <c r="R127" s="87" t="s">
        <v>32</v>
      </c>
      <c r="S127" s="87">
        <v>4</v>
      </c>
      <c r="T127" s="35">
        <v>42311</v>
      </c>
      <c r="U127" s="35">
        <v>42314</v>
      </c>
      <c r="V127" s="87" t="s">
        <v>106</v>
      </c>
      <c r="W127" s="37">
        <v>43465</v>
      </c>
      <c r="X127" s="87" t="s">
        <v>33</v>
      </c>
      <c r="Y127" s="35" t="s">
        <v>63</v>
      </c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s="1" customFormat="1" ht="24.95" customHeight="1" x14ac:dyDescent="0.2">
      <c r="A128" s="90">
        <v>8</v>
      </c>
      <c r="B128" s="87" t="s">
        <v>70</v>
      </c>
      <c r="C128" s="87" t="s">
        <v>105</v>
      </c>
      <c r="D128" s="89" t="s">
        <v>35</v>
      </c>
      <c r="E128" s="87" t="s">
        <v>19</v>
      </c>
      <c r="F128" s="56">
        <v>1</v>
      </c>
      <c r="G128" s="88"/>
      <c r="H128" s="88">
        <v>30.6</v>
      </c>
      <c r="I128" s="88">
        <f t="shared" si="37"/>
        <v>30.6</v>
      </c>
      <c r="J128" s="88">
        <f t="shared" si="38"/>
        <v>0</v>
      </c>
      <c r="K128" s="88">
        <f t="shared" si="39"/>
        <v>30.6</v>
      </c>
      <c r="L128" s="89">
        <f t="shared" si="40"/>
        <v>1</v>
      </c>
      <c r="M128" s="89">
        <f t="shared" si="40"/>
        <v>0</v>
      </c>
      <c r="N128" s="89">
        <f t="shared" si="40"/>
        <v>1</v>
      </c>
      <c r="O128" s="89">
        <v>2</v>
      </c>
      <c r="P128" s="89"/>
      <c r="Q128" s="89">
        <f t="shared" si="25"/>
        <v>2</v>
      </c>
      <c r="R128" s="87" t="s">
        <v>32</v>
      </c>
      <c r="S128" s="87">
        <v>4</v>
      </c>
      <c r="T128" s="35">
        <v>42311</v>
      </c>
      <c r="U128" s="35">
        <v>42314</v>
      </c>
      <c r="V128" s="87" t="s">
        <v>106</v>
      </c>
      <c r="W128" s="37">
        <v>43465</v>
      </c>
      <c r="X128" s="87" t="s">
        <v>33</v>
      </c>
      <c r="Y128" s="35" t="s">
        <v>63</v>
      </c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s="1" customFormat="1" ht="24.95" customHeight="1" x14ac:dyDescent="0.2">
      <c r="A129" s="90">
        <v>8</v>
      </c>
      <c r="B129" s="87" t="s">
        <v>70</v>
      </c>
      <c r="C129" s="87" t="s">
        <v>105</v>
      </c>
      <c r="D129" s="89" t="s">
        <v>36</v>
      </c>
      <c r="E129" s="87" t="s">
        <v>18</v>
      </c>
      <c r="F129" s="56">
        <v>2</v>
      </c>
      <c r="G129" s="88"/>
      <c r="H129" s="88">
        <v>41.2</v>
      </c>
      <c r="I129" s="88">
        <f t="shared" si="37"/>
        <v>41.2</v>
      </c>
      <c r="J129" s="88">
        <f t="shared" si="38"/>
        <v>41.2</v>
      </c>
      <c r="K129" s="88">
        <f t="shared" si="39"/>
        <v>0</v>
      </c>
      <c r="L129" s="89">
        <f t="shared" si="40"/>
        <v>1</v>
      </c>
      <c r="M129" s="89">
        <f t="shared" si="40"/>
        <v>1</v>
      </c>
      <c r="N129" s="89">
        <f t="shared" si="40"/>
        <v>0</v>
      </c>
      <c r="O129" s="89">
        <v>6</v>
      </c>
      <c r="P129" s="89"/>
      <c r="Q129" s="89">
        <f t="shared" si="25"/>
        <v>6</v>
      </c>
      <c r="R129" s="87" t="s">
        <v>32</v>
      </c>
      <c r="S129" s="87">
        <v>4</v>
      </c>
      <c r="T129" s="35">
        <v>42311</v>
      </c>
      <c r="U129" s="35">
        <v>42314</v>
      </c>
      <c r="V129" s="87" t="s">
        <v>106</v>
      </c>
      <c r="W129" s="37">
        <v>43465</v>
      </c>
      <c r="X129" s="87" t="s">
        <v>33</v>
      </c>
      <c r="Y129" s="35" t="s">
        <v>63</v>
      </c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s="1" customFormat="1" ht="24.95" customHeight="1" x14ac:dyDescent="0.2">
      <c r="A130" s="90">
        <v>8</v>
      </c>
      <c r="B130" s="87" t="s">
        <v>70</v>
      </c>
      <c r="C130" s="87" t="s">
        <v>105</v>
      </c>
      <c r="D130" s="89" t="s">
        <v>37</v>
      </c>
      <c r="E130" s="87" t="s">
        <v>19</v>
      </c>
      <c r="F130" s="56">
        <v>1</v>
      </c>
      <c r="G130" s="88"/>
      <c r="H130" s="88">
        <v>29.2</v>
      </c>
      <c r="I130" s="88">
        <f t="shared" si="37"/>
        <v>29.2</v>
      </c>
      <c r="J130" s="88">
        <f t="shared" si="38"/>
        <v>0</v>
      </c>
      <c r="K130" s="88">
        <f t="shared" si="39"/>
        <v>29.2</v>
      </c>
      <c r="L130" s="89">
        <f t="shared" si="40"/>
        <v>1</v>
      </c>
      <c r="M130" s="89">
        <f t="shared" si="40"/>
        <v>0</v>
      </c>
      <c r="N130" s="89">
        <f t="shared" si="40"/>
        <v>1</v>
      </c>
      <c r="O130" s="89">
        <v>3</v>
      </c>
      <c r="P130" s="89"/>
      <c r="Q130" s="89">
        <f t="shared" si="25"/>
        <v>3</v>
      </c>
      <c r="R130" s="87" t="s">
        <v>32</v>
      </c>
      <c r="S130" s="87">
        <v>4</v>
      </c>
      <c r="T130" s="35">
        <v>42311</v>
      </c>
      <c r="U130" s="35">
        <v>42314</v>
      </c>
      <c r="V130" s="87" t="s">
        <v>106</v>
      </c>
      <c r="W130" s="37">
        <v>43465</v>
      </c>
      <c r="X130" s="87" t="s">
        <v>33</v>
      </c>
      <c r="Y130" s="35" t="s">
        <v>63</v>
      </c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s="1" customFormat="1" ht="24.95" customHeight="1" x14ac:dyDescent="0.2">
      <c r="A131" s="90">
        <v>8</v>
      </c>
      <c r="B131" s="87" t="s">
        <v>70</v>
      </c>
      <c r="C131" s="87" t="s">
        <v>105</v>
      </c>
      <c r="D131" s="89" t="s">
        <v>38</v>
      </c>
      <c r="E131" s="87" t="s">
        <v>19</v>
      </c>
      <c r="F131" s="56">
        <v>1</v>
      </c>
      <c r="G131" s="88"/>
      <c r="H131" s="88">
        <v>28.9</v>
      </c>
      <c r="I131" s="88">
        <f t="shared" si="37"/>
        <v>28.9</v>
      </c>
      <c r="J131" s="88">
        <f t="shared" si="38"/>
        <v>0</v>
      </c>
      <c r="K131" s="88">
        <f t="shared" si="39"/>
        <v>28.9</v>
      </c>
      <c r="L131" s="89">
        <f t="shared" si="40"/>
        <v>1</v>
      </c>
      <c r="M131" s="89">
        <f t="shared" si="40"/>
        <v>0</v>
      </c>
      <c r="N131" s="89">
        <f t="shared" si="40"/>
        <v>1</v>
      </c>
      <c r="O131" s="89">
        <v>5</v>
      </c>
      <c r="P131" s="89"/>
      <c r="Q131" s="89">
        <f t="shared" si="25"/>
        <v>5</v>
      </c>
      <c r="R131" s="87" t="s">
        <v>32</v>
      </c>
      <c r="S131" s="87">
        <v>4</v>
      </c>
      <c r="T131" s="35">
        <v>42311</v>
      </c>
      <c r="U131" s="35">
        <v>42314</v>
      </c>
      <c r="V131" s="87" t="s">
        <v>106</v>
      </c>
      <c r="W131" s="37">
        <v>43465</v>
      </c>
      <c r="X131" s="87" t="s">
        <v>33</v>
      </c>
      <c r="Y131" s="35" t="s">
        <v>63</v>
      </c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s="1" customFormat="1" ht="24.95" customHeight="1" x14ac:dyDescent="0.2">
      <c r="A132" s="90">
        <v>8</v>
      </c>
      <c r="B132" s="87" t="s">
        <v>70</v>
      </c>
      <c r="C132" s="87" t="s">
        <v>105</v>
      </c>
      <c r="D132" s="89" t="s">
        <v>39</v>
      </c>
      <c r="E132" s="87" t="s">
        <v>19</v>
      </c>
      <c r="F132" s="56">
        <v>1</v>
      </c>
      <c r="G132" s="88"/>
      <c r="H132" s="88">
        <v>30.8</v>
      </c>
      <c r="I132" s="88">
        <f t="shared" si="37"/>
        <v>30.8</v>
      </c>
      <c r="J132" s="88">
        <f t="shared" si="38"/>
        <v>0</v>
      </c>
      <c r="K132" s="88">
        <f t="shared" si="39"/>
        <v>30.8</v>
      </c>
      <c r="L132" s="89">
        <f t="shared" si="40"/>
        <v>1</v>
      </c>
      <c r="M132" s="89">
        <f t="shared" si="40"/>
        <v>0</v>
      </c>
      <c r="N132" s="89">
        <f t="shared" si="40"/>
        <v>1</v>
      </c>
      <c r="O132" s="89">
        <v>3</v>
      </c>
      <c r="P132" s="89"/>
      <c r="Q132" s="89">
        <f t="shared" si="25"/>
        <v>3</v>
      </c>
      <c r="R132" s="87" t="s">
        <v>32</v>
      </c>
      <c r="S132" s="87">
        <v>4</v>
      </c>
      <c r="T132" s="35">
        <v>42311</v>
      </c>
      <c r="U132" s="35">
        <v>42314</v>
      </c>
      <c r="V132" s="87" t="s">
        <v>106</v>
      </c>
      <c r="W132" s="37">
        <v>43465</v>
      </c>
      <c r="X132" s="87" t="s">
        <v>33</v>
      </c>
      <c r="Y132" s="35" t="s">
        <v>63</v>
      </c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s="1" customFormat="1" ht="24.95" customHeight="1" x14ac:dyDescent="0.2">
      <c r="A133" s="90">
        <v>8</v>
      </c>
      <c r="B133" s="87" t="s">
        <v>70</v>
      </c>
      <c r="C133" s="87" t="s">
        <v>105</v>
      </c>
      <c r="D133" s="89" t="s">
        <v>40</v>
      </c>
      <c r="E133" s="87" t="s">
        <v>19</v>
      </c>
      <c r="F133" s="56">
        <v>2</v>
      </c>
      <c r="G133" s="88"/>
      <c r="H133" s="88">
        <v>40.6</v>
      </c>
      <c r="I133" s="88">
        <f t="shared" si="37"/>
        <v>40.6</v>
      </c>
      <c r="J133" s="88">
        <f t="shared" si="38"/>
        <v>0</v>
      </c>
      <c r="K133" s="88">
        <f t="shared" si="39"/>
        <v>40.6</v>
      </c>
      <c r="L133" s="89">
        <f t="shared" si="40"/>
        <v>1</v>
      </c>
      <c r="M133" s="89">
        <f t="shared" si="40"/>
        <v>0</v>
      </c>
      <c r="N133" s="89">
        <f t="shared" si="40"/>
        <v>1</v>
      </c>
      <c r="O133" s="89">
        <v>9</v>
      </c>
      <c r="P133" s="89"/>
      <c r="Q133" s="89">
        <f t="shared" si="25"/>
        <v>9</v>
      </c>
      <c r="R133" s="87" t="s">
        <v>32</v>
      </c>
      <c r="S133" s="87">
        <v>4</v>
      </c>
      <c r="T133" s="35">
        <v>42311</v>
      </c>
      <c r="U133" s="35">
        <v>42314</v>
      </c>
      <c r="V133" s="87" t="s">
        <v>106</v>
      </c>
      <c r="W133" s="37">
        <v>43465</v>
      </c>
      <c r="X133" s="87" t="s">
        <v>33</v>
      </c>
      <c r="Y133" s="35" t="s">
        <v>63</v>
      </c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s="1" customFormat="1" ht="24.95" customHeight="1" x14ac:dyDescent="0.2">
      <c r="A134" s="90">
        <v>8</v>
      </c>
      <c r="B134" s="87" t="s">
        <v>70</v>
      </c>
      <c r="C134" s="87" t="s">
        <v>105</v>
      </c>
      <c r="D134" s="89" t="s">
        <v>41</v>
      </c>
      <c r="E134" s="87" t="s">
        <v>18</v>
      </c>
      <c r="F134" s="56">
        <v>1</v>
      </c>
      <c r="G134" s="88"/>
      <c r="H134" s="88">
        <v>28.9</v>
      </c>
      <c r="I134" s="88">
        <f t="shared" si="37"/>
        <v>28.9</v>
      </c>
      <c r="J134" s="88">
        <f t="shared" si="38"/>
        <v>28.9</v>
      </c>
      <c r="K134" s="88">
        <f t="shared" si="39"/>
        <v>0</v>
      </c>
      <c r="L134" s="89">
        <f t="shared" si="40"/>
        <v>1</v>
      </c>
      <c r="M134" s="89">
        <f t="shared" si="40"/>
        <v>1</v>
      </c>
      <c r="N134" s="89">
        <f t="shared" si="40"/>
        <v>0</v>
      </c>
      <c r="O134" s="89">
        <v>3</v>
      </c>
      <c r="P134" s="89"/>
      <c r="Q134" s="89">
        <f t="shared" si="25"/>
        <v>3</v>
      </c>
      <c r="R134" s="87" t="s">
        <v>32</v>
      </c>
      <c r="S134" s="87">
        <v>4</v>
      </c>
      <c r="T134" s="35">
        <v>42311</v>
      </c>
      <c r="U134" s="35">
        <v>42314</v>
      </c>
      <c r="V134" s="87" t="s">
        <v>106</v>
      </c>
      <c r="W134" s="37">
        <v>43465</v>
      </c>
      <c r="X134" s="87" t="s">
        <v>33</v>
      </c>
      <c r="Y134" s="35" t="s">
        <v>63</v>
      </c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s="1" customFormat="1" ht="24.95" customHeight="1" x14ac:dyDescent="0.2">
      <c r="A135" s="90">
        <v>8</v>
      </c>
      <c r="B135" s="87" t="s">
        <v>70</v>
      </c>
      <c r="C135" s="87" t="s">
        <v>105</v>
      </c>
      <c r="D135" s="89" t="s">
        <v>107</v>
      </c>
      <c r="E135" s="87" t="s">
        <v>19</v>
      </c>
      <c r="F135" s="56">
        <v>3</v>
      </c>
      <c r="G135" s="88"/>
      <c r="H135" s="88">
        <v>70.7</v>
      </c>
      <c r="I135" s="88">
        <f t="shared" si="37"/>
        <v>70.7</v>
      </c>
      <c r="J135" s="88">
        <f t="shared" si="38"/>
        <v>0</v>
      </c>
      <c r="K135" s="88">
        <f t="shared" si="39"/>
        <v>70.7</v>
      </c>
      <c r="L135" s="89">
        <f t="shared" si="40"/>
        <v>1</v>
      </c>
      <c r="M135" s="89">
        <f t="shared" si="40"/>
        <v>0</v>
      </c>
      <c r="N135" s="89">
        <f t="shared" si="40"/>
        <v>1</v>
      </c>
      <c r="O135" s="89">
        <v>2</v>
      </c>
      <c r="P135" s="89"/>
      <c r="Q135" s="89">
        <f t="shared" si="25"/>
        <v>2</v>
      </c>
      <c r="R135" s="87" t="s">
        <v>32</v>
      </c>
      <c r="S135" s="87">
        <v>4</v>
      </c>
      <c r="T135" s="35">
        <v>42311</v>
      </c>
      <c r="U135" s="35">
        <v>42314</v>
      </c>
      <c r="V135" s="87" t="s">
        <v>106</v>
      </c>
      <c r="W135" s="37">
        <v>43465</v>
      </c>
      <c r="X135" s="87" t="s">
        <v>33</v>
      </c>
      <c r="Y135" s="35" t="s">
        <v>63</v>
      </c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s="1" customFormat="1" ht="24.95" customHeight="1" x14ac:dyDescent="0.2">
      <c r="A136" s="90">
        <v>8</v>
      </c>
      <c r="B136" s="87" t="s">
        <v>70</v>
      </c>
      <c r="C136" s="87" t="s">
        <v>105</v>
      </c>
      <c r="D136" s="89" t="s">
        <v>44</v>
      </c>
      <c r="E136" s="87" t="s">
        <v>18</v>
      </c>
      <c r="F136" s="56">
        <v>1</v>
      </c>
      <c r="G136" s="88"/>
      <c r="H136" s="88">
        <v>31.1</v>
      </c>
      <c r="I136" s="88">
        <f t="shared" si="37"/>
        <v>31.1</v>
      </c>
      <c r="J136" s="88">
        <f t="shared" si="38"/>
        <v>31.1</v>
      </c>
      <c r="K136" s="88">
        <f t="shared" si="39"/>
        <v>0</v>
      </c>
      <c r="L136" s="89">
        <f t="shared" si="40"/>
        <v>1</v>
      </c>
      <c r="M136" s="89">
        <f t="shared" si="40"/>
        <v>1</v>
      </c>
      <c r="N136" s="89">
        <f t="shared" si="40"/>
        <v>0</v>
      </c>
      <c r="O136" s="89">
        <v>4</v>
      </c>
      <c r="P136" s="89"/>
      <c r="Q136" s="89">
        <f t="shared" si="25"/>
        <v>4</v>
      </c>
      <c r="R136" s="87" t="s">
        <v>32</v>
      </c>
      <c r="S136" s="87">
        <v>4</v>
      </c>
      <c r="T136" s="35">
        <v>42311</v>
      </c>
      <c r="U136" s="35">
        <v>42314</v>
      </c>
      <c r="V136" s="87" t="s">
        <v>106</v>
      </c>
      <c r="W136" s="37">
        <v>43465</v>
      </c>
      <c r="X136" s="87" t="s">
        <v>33</v>
      </c>
      <c r="Y136" s="35" t="s">
        <v>63</v>
      </c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s="1" customFormat="1" ht="24.95" customHeight="1" x14ac:dyDescent="0.2">
      <c r="A137" s="90">
        <v>8</v>
      </c>
      <c r="B137" s="87" t="s">
        <v>70</v>
      </c>
      <c r="C137" s="87" t="s">
        <v>105</v>
      </c>
      <c r="D137" s="89" t="s">
        <v>45</v>
      </c>
      <c r="E137" s="87" t="s">
        <v>18</v>
      </c>
      <c r="F137" s="56">
        <v>1</v>
      </c>
      <c r="G137" s="88"/>
      <c r="H137" s="88">
        <v>29.6</v>
      </c>
      <c r="I137" s="88">
        <f t="shared" si="37"/>
        <v>29.6</v>
      </c>
      <c r="J137" s="88">
        <f t="shared" si="38"/>
        <v>29.6</v>
      </c>
      <c r="K137" s="88">
        <f t="shared" si="39"/>
        <v>0</v>
      </c>
      <c r="L137" s="89">
        <f t="shared" si="40"/>
        <v>1</v>
      </c>
      <c r="M137" s="89">
        <f t="shared" si="40"/>
        <v>1</v>
      </c>
      <c r="N137" s="89">
        <f t="shared" si="40"/>
        <v>0</v>
      </c>
      <c r="O137" s="89">
        <v>4</v>
      </c>
      <c r="P137" s="89"/>
      <c r="Q137" s="89">
        <f t="shared" si="25"/>
        <v>4</v>
      </c>
      <c r="R137" s="87" t="s">
        <v>32</v>
      </c>
      <c r="S137" s="87">
        <v>4</v>
      </c>
      <c r="T137" s="35">
        <v>42311</v>
      </c>
      <c r="U137" s="35">
        <v>42314</v>
      </c>
      <c r="V137" s="87" t="s">
        <v>106</v>
      </c>
      <c r="W137" s="37">
        <v>43465</v>
      </c>
      <c r="X137" s="87" t="s">
        <v>33</v>
      </c>
      <c r="Y137" s="35" t="s">
        <v>63</v>
      </c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s="1" customFormat="1" ht="24.95" customHeight="1" x14ac:dyDescent="0.2">
      <c r="A138" s="90">
        <v>8</v>
      </c>
      <c r="B138" s="87" t="s">
        <v>70</v>
      </c>
      <c r="C138" s="87" t="s">
        <v>105</v>
      </c>
      <c r="D138" s="89" t="s">
        <v>48</v>
      </c>
      <c r="E138" s="87" t="s">
        <v>19</v>
      </c>
      <c r="F138" s="56">
        <v>1</v>
      </c>
      <c r="G138" s="88"/>
      <c r="H138" s="88">
        <v>29.8</v>
      </c>
      <c r="I138" s="88">
        <f t="shared" si="37"/>
        <v>29.8</v>
      </c>
      <c r="J138" s="88">
        <f t="shared" si="38"/>
        <v>0</v>
      </c>
      <c r="K138" s="88">
        <f t="shared" si="39"/>
        <v>29.8</v>
      </c>
      <c r="L138" s="89">
        <f t="shared" si="40"/>
        <v>1</v>
      </c>
      <c r="M138" s="89">
        <f t="shared" si="40"/>
        <v>0</v>
      </c>
      <c r="N138" s="89">
        <f t="shared" si="40"/>
        <v>1</v>
      </c>
      <c r="O138" s="89">
        <v>1</v>
      </c>
      <c r="P138" s="89"/>
      <c r="Q138" s="89">
        <f t="shared" si="25"/>
        <v>1</v>
      </c>
      <c r="R138" s="87" t="s">
        <v>32</v>
      </c>
      <c r="S138" s="87">
        <v>4</v>
      </c>
      <c r="T138" s="35">
        <v>42311</v>
      </c>
      <c r="U138" s="35">
        <v>42314</v>
      </c>
      <c r="V138" s="87" t="s">
        <v>106</v>
      </c>
      <c r="W138" s="37">
        <v>43465</v>
      </c>
      <c r="X138" s="87" t="s">
        <v>33</v>
      </c>
      <c r="Y138" s="35" t="s">
        <v>63</v>
      </c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s="1" customFormat="1" ht="24.95" customHeight="1" x14ac:dyDescent="0.2">
      <c r="A139" s="90">
        <v>8</v>
      </c>
      <c r="B139" s="87" t="s">
        <v>70</v>
      </c>
      <c r="C139" s="87" t="s">
        <v>105</v>
      </c>
      <c r="D139" s="89" t="s">
        <v>49</v>
      </c>
      <c r="E139" s="87" t="s">
        <v>18</v>
      </c>
      <c r="F139" s="56">
        <v>2</v>
      </c>
      <c r="G139" s="88"/>
      <c r="H139" s="88">
        <v>41.2</v>
      </c>
      <c r="I139" s="88">
        <f t="shared" si="37"/>
        <v>41.2</v>
      </c>
      <c r="J139" s="88">
        <f t="shared" si="38"/>
        <v>41.2</v>
      </c>
      <c r="K139" s="88">
        <f t="shared" si="39"/>
        <v>0</v>
      </c>
      <c r="L139" s="89">
        <f t="shared" si="40"/>
        <v>1</v>
      </c>
      <c r="M139" s="89">
        <f t="shared" si="40"/>
        <v>1</v>
      </c>
      <c r="N139" s="89">
        <f t="shared" si="40"/>
        <v>0</v>
      </c>
      <c r="O139" s="89">
        <v>4</v>
      </c>
      <c r="P139" s="89"/>
      <c r="Q139" s="89">
        <f t="shared" si="25"/>
        <v>4</v>
      </c>
      <c r="R139" s="87" t="s">
        <v>32</v>
      </c>
      <c r="S139" s="87">
        <v>4</v>
      </c>
      <c r="T139" s="35">
        <v>42311</v>
      </c>
      <c r="U139" s="35">
        <v>42314</v>
      </c>
      <c r="V139" s="87" t="s">
        <v>106</v>
      </c>
      <c r="W139" s="37">
        <v>43465</v>
      </c>
      <c r="X139" s="87" t="s">
        <v>33</v>
      </c>
      <c r="Y139" s="35" t="s">
        <v>63</v>
      </c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s="1" customFormat="1" ht="24.95" customHeight="1" x14ac:dyDescent="0.2">
      <c r="A140" s="90">
        <v>8</v>
      </c>
      <c r="B140" s="87" t="s">
        <v>70</v>
      </c>
      <c r="C140" s="87" t="s">
        <v>105</v>
      </c>
      <c r="D140" s="89" t="s">
        <v>50</v>
      </c>
      <c r="E140" s="87" t="s">
        <v>18</v>
      </c>
      <c r="F140" s="56">
        <v>2</v>
      </c>
      <c r="G140" s="88"/>
      <c r="H140" s="88">
        <v>31.2</v>
      </c>
      <c r="I140" s="88">
        <f t="shared" si="37"/>
        <v>0</v>
      </c>
      <c r="J140" s="88">
        <f t="shared" si="38"/>
        <v>0</v>
      </c>
      <c r="K140" s="88">
        <f t="shared" si="39"/>
        <v>0</v>
      </c>
      <c r="L140" s="89">
        <f t="shared" si="40"/>
        <v>0</v>
      </c>
      <c r="M140" s="89">
        <f t="shared" si="40"/>
        <v>0</v>
      </c>
      <c r="N140" s="89">
        <f t="shared" si="40"/>
        <v>0</v>
      </c>
      <c r="O140" s="89">
        <v>0</v>
      </c>
      <c r="P140" s="89"/>
      <c r="Q140" s="89">
        <v>0</v>
      </c>
      <c r="R140" s="87" t="s">
        <v>53</v>
      </c>
      <c r="S140" s="87">
        <v>4</v>
      </c>
      <c r="T140" s="35">
        <v>42311</v>
      </c>
      <c r="U140" s="35">
        <v>42314</v>
      </c>
      <c r="V140" s="87" t="s">
        <v>106</v>
      </c>
      <c r="W140" s="37">
        <v>43465</v>
      </c>
      <c r="X140" s="87" t="s">
        <v>33</v>
      </c>
      <c r="Y140" s="35" t="s">
        <v>63</v>
      </c>
      <c r="Z140" s="4" t="e">
        <v>#N/A</v>
      </c>
      <c r="AA140" s="4" t="e">
        <v>#N/A</v>
      </c>
      <c r="AB140" s="4" t="e">
        <v>#N/A</v>
      </c>
      <c r="AC140" s="4" t="e">
        <v>#N/A</v>
      </c>
      <c r="AD140" s="7" t="e">
        <v>#N/A</v>
      </c>
      <c r="AE140" s="7" t="e">
        <v>#N/A</v>
      </c>
      <c r="AF140" s="4"/>
      <c r="AG140" s="4"/>
      <c r="AH140" s="4"/>
      <c r="AI140" s="4"/>
      <c r="AJ140" s="4"/>
      <c r="AK140" s="4"/>
    </row>
    <row r="141" spans="1:37" s="1" customFormat="1" ht="24.95" customHeight="1" x14ac:dyDescent="0.2">
      <c r="A141" s="90">
        <v>8</v>
      </c>
      <c r="B141" s="87" t="s">
        <v>70</v>
      </c>
      <c r="C141" s="87" t="s">
        <v>105</v>
      </c>
      <c r="D141" s="89" t="s">
        <v>51</v>
      </c>
      <c r="E141" s="87" t="s">
        <v>18</v>
      </c>
      <c r="F141" s="56">
        <v>1</v>
      </c>
      <c r="G141" s="88"/>
      <c r="H141" s="88">
        <v>30.1</v>
      </c>
      <c r="I141" s="88">
        <f t="shared" si="37"/>
        <v>0</v>
      </c>
      <c r="J141" s="88">
        <f t="shared" si="38"/>
        <v>0</v>
      </c>
      <c r="K141" s="88">
        <f t="shared" si="39"/>
        <v>0</v>
      </c>
      <c r="L141" s="89">
        <f t="shared" si="40"/>
        <v>0</v>
      </c>
      <c r="M141" s="89">
        <f t="shared" si="40"/>
        <v>0</v>
      </c>
      <c r="N141" s="89">
        <f t="shared" si="40"/>
        <v>0</v>
      </c>
      <c r="O141" s="89">
        <v>0</v>
      </c>
      <c r="P141" s="89"/>
      <c r="Q141" s="89">
        <v>0</v>
      </c>
      <c r="R141" s="87" t="s">
        <v>53</v>
      </c>
      <c r="S141" s="87">
        <v>4</v>
      </c>
      <c r="T141" s="35">
        <v>42311</v>
      </c>
      <c r="U141" s="35">
        <v>42314</v>
      </c>
      <c r="V141" s="87" t="s">
        <v>106</v>
      </c>
      <c r="W141" s="37">
        <v>43465</v>
      </c>
      <c r="X141" s="87" t="s">
        <v>33</v>
      </c>
      <c r="Y141" s="35" t="s">
        <v>63</v>
      </c>
      <c r="Z141" s="4" t="s">
        <v>72</v>
      </c>
      <c r="AA141" s="4">
        <v>13</v>
      </c>
      <c r="AB141" s="4">
        <v>2</v>
      </c>
      <c r="AC141" s="4">
        <v>52.1</v>
      </c>
      <c r="AD141" s="7" t="s">
        <v>108</v>
      </c>
      <c r="AE141" s="7">
        <v>0</v>
      </c>
      <c r="AF141" s="4"/>
      <c r="AG141" s="4"/>
      <c r="AH141" s="4"/>
      <c r="AI141" s="4"/>
      <c r="AJ141" s="4"/>
      <c r="AK141" s="4"/>
    </row>
    <row r="142" spans="1:37" s="6" customFormat="1" ht="24.95" customHeight="1" x14ac:dyDescent="0.2">
      <c r="A142" s="22">
        <v>8</v>
      </c>
      <c r="B142" s="34" t="s">
        <v>70</v>
      </c>
      <c r="C142" s="34" t="s">
        <v>105</v>
      </c>
      <c r="D142" s="57">
        <f>COUNTA(D127:D141)</f>
        <v>15</v>
      </c>
      <c r="E142" s="34" t="s">
        <v>46</v>
      </c>
      <c r="F142" s="58"/>
      <c r="G142" s="59">
        <v>575.4</v>
      </c>
      <c r="H142" s="59">
        <f>SUM(H127:H141)</f>
        <v>522.4</v>
      </c>
      <c r="I142" s="59">
        <f t="shared" ref="I142:O142" si="41">SUM(I127:I141)</f>
        <v>461.1</v>
      </c>
      <c r="J142" s="59">
        <f t="shared" si="41"/>
        <v>172</v>
      </c>
      <c r="K142" s="59">
        <f t="shared" si="41"/>
        <v>289.10000000000002</v>
      </c>
      <c r="L142" s="57">
        <f t="shared" si="41"/>
        <v>13</v>
      </c>
      <c r="M142" s="57">
        <f t="shared" si="41"/>
        <v>5</v>
      </c>
      <c r="N142" s="57">
        <f t="shared" si="41"/>
        <v>8</v>
      </c>
      <c r="O142" s="57">
        <f t="shared" si="41"/>
        <v>48</v>
      </c>
      <c r="P142" s="57"/>
      <c r="Q142" s="57">
        <f t="shared" si="25"/>
        <v>48</v>
      </c>
      <c r="R142" s="60"/>
      <c r="S142" s="34">
        <v>4</v>
      </c>
      <c r="T142" s="42">
        <v>42311</v>
      </c>
      <c r="U142" s="42">
        <v>42314</v>
      </c>
      <c r="V142" s="34" t="s">
        <v>106</v>
      </c>
      <c r="W142" s="39">
        <v>43465</v>
      </c>
      <c r="X142" s="34" t="s">
        <v>33</v>
      </c>
      <c r="Y142" s="42" t="s">
        <v>63</v>
      </c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</row>
    <row r="143" spans="1:37" s="11" customFormat="1" ht="24.95" customHeight="1" x14ac:dyDescent="0.2">
      <c r="A143" s="24">
        <v>9</v>
      </c>
      <c r="B143" s="36" t="s">
        <v>70</v>
      </c>
      <c r="C143" s="36" t="s">
        <v>109</v>
      </c>
      <c r="D143" s="64" t="s">
        <v>31</v>
      </c>
      <c r="E143" s="36" t="s">
        <v>19</v>
      </c>
      <c r="F143" s="65">
        <v>2</v>
      </c>
      <c r="G143" s="66"/>
      <c r="H143" s="66">
        <v>48.4</v>
      </c>
      <c r="I143" s="88">
        <f t="shared" ref="I143:I160" si="42">IF(R143="Подлежит расселению",H143,IF(R143="Расселено",0,IF(R143="Пустующие",0,IF(R143="В суде",H143))))</f>
        <v>48.4</v>
      </c>
      <c r="J143" s="88">
        <f t="shared" ref="J143:J160" si="43">IF(E143="Муниципальная",I143,IF(E143="Частная",0))</f>
        <v>0</v>
      </c>
      <c r="K143" s="88">
        <f t="shared" ref="K143:K160" si="44">IF(E143="Муниципальная",0,IF(E143="Частная",I143))</f>
        <v>48.4</v>
      </c>
      <c r="L143" s="89">
        <f t="shared" ref="L143:N160" si="45">IF(I143&gt;0,1,IF(I143=0,0))</f>
        <v>1</v>
      </c>
      <c r="M143" s="89">
        <f t="shared" si="45"/>
        <v>0</v>
      </c>
      <c r="N143" s="89">
        <f t="shared" si="45"/>
        <v>1</v>
      </c>
      <c r="O143" s="64">
        <v>5</v>
      </c>
      <c r="P143" s="64"/>
      <c r="Q143" s="89">
        <f t="shared" si="25"/>
        <v>5</v>
      </c>
      <c r="R143" s="36" t="s">
        <v>32</v>
      </c>
      <c r="S143" s="36">
        <v>1</v>
      </c>
      <c r="T143" s="37">
        <v>42440</v>
      </c>
      <c r="U143" s="37">
        <v>42446</v>
      </c>
      <c r="V143" s="36" t="s">
        <v>110</v>
      </c>
      <c r="W143" s="37">
        <v>43465</v>
      </c>
      <c r="X143" s="36" t="s">
        <v>33</v>
      </c>
      <c r="Y143" s="37" t="s">
        <v>64</v>
      </c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s="11" customFormat="1" ht="24.95" customHeight="1" x14ac:dyDescent="0.2">
      <c r="A144" s="24">
        <v>9</v>
      </c>
      <c r="B144" s="36" t="s">
        <v>70</v>
      </c>
      <c r="C144" s="36" t="s">
        <v>109</v>
      </c>
      <c r="D144" s="64" t="s">
        <v>35</v>
      </c>
      <c r="E144" s="36" t="s">
        <v>18</v>
      </c>
      <c r="F144" s="65">
        <v>2</v>
      </c>
      <c r="G144" s="66"/>
      <c r="H144" s="66">
        <v>44.3</v>
      </c>
      <c r="I144" s="88">
        <f t="shared" si="42"/>
        <v>44.3</v>
      </c>
      <c r="J144" s="88">
        <f t="shared" si="43"/>
        <v>44.3</v>
      </c>
      <c r="K144" s="88">
        <f t="shared" si="44"/>
        <v>0</v>
      </c>
      <c r="L144" s="89">
        <f t="shared" si="45"/>
        <v>1</v>
      </c>
      <c r="M144" s="89">
        <f t="shared" si="45"/>
        <v>1</v>
      </c>
      <c r="N144" s="89">
        <f t="shared" si="45"/>
        <v>0</v>
      </c>
      <c r="O144" s="64">
        <v>3</v>
      </c>
      <c r="P144" s="64"/>
      <c r="Q144" s="89">
        <f t="shared" si="25"/>
        <v>3</v>
      </c>
      <c r="R144" s="36" t="s">
        <v>32</v>
      </c>
      <c r="S144" s="36">
        <v>1</v>
      </c>
      <c r="T144" s="37">
        <v>42440</v>
      </c>
      <c r="U144" s="37">
        <v>42446</v>
      </c>
      <c r="V144" s="36" t="s">
        <v>110</v>
      </c>
      <c r="W144" s="37">
        <v>43465</v>
      </c>
      <c r="X144" s="36" t="s">
        <v>33</v>
      </c>
      <c r="Y144" s="37" t="s">
        <v>64</v>
      </c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s="11" customFormat="1" ht="24.95" customHeight="1" x14ac:dyDescent="0.2">
      <c r="A145" s="24">
        <v>9</v>
      </c>
      <c r="B145" s="36" t="s">
        <v>70</v>
      </c>
      <c r="C145" s="36" t="s">
        <v>109</v>
      </c>
      <c r="D145" s="64" t="s">
        <v>36</v>
      </c>
      <c r="E145" s="36" t="s">
        <v>19</v>
      </c>
      <c r="F145" s="65">
        <v>2</v>
      </c>
      <c r="G145" s="66"/>
      <c r="H145" s="66">
        <v>45.1</v>
      </c>
      <c r="I145" s="88">
        <f t="shared" si="42"/>
        <v>45.1</v>
      </c>
      <c r="J145" s="88">
        <f t="shared" si="43"/>
        <v>0</v>
      </c>
      <c r="K145" s="88">
        <f t="shared" si="44"/>
        <v>45.1</v>
      </c>
      <c r="L145" s="89">
        <f t="shared" si="45"/>
        <v>1</v>
      </c>
      <c r="M145" s="89">
        <f t="shared" si="45"/>
        <v>0</v>
      </c>
      <c r="N145" s="89">
        <f t="shared" si="45"/>
        <v>1</v>
      </c>
      <c r="O145" s="64">
        <v>6</v>
      </c>
      <c r="P145" s="64"/>
      <c r="Q145" s="89">
        <f t="shared" si="25"/>
        <v>6</v>
      </c>
      <c r="R145" s="36" t="s">
        <v>32</v>
      </c>
      <c r="S145" s="36">
        <v>1</v>
      </c>
      <c r="T145" s="37">
        <v>42440</v>
      </c>
      <c r="U145" s="37">
        <v>42446</v>
      </c>
      <c r="V145" s="36" t="s">
        <v>110</v>
      </c>
      <c r="W145" s="37">
        <v>43465</v>
      </c>
      <c r="X145" s="36" t="s">
        <v>33</v>
      </c>
      <c r="Y145" s="37" t="s">
        <v>64</v>
      </c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s="11" customFormat="1" ht="24.95" customHeight="1" x14ac:dyDescent="0.2">
      <c r="A146" s="24">
        <v>9</v>
      </c>
      <c r="B146" s="36" t="s">
        <v>70</v>
      </c>
      <c r="C146" s="36" t="s">
        <v>109</v>
      </c>
      <c r="D146" s="64" t="s">
        <v>37</v>
      </c>
      <c r="E146" s="36" t="s">
        <v>19</v>
      </c>
      <c r="F146" s="65">
        <v>2</v>
      </c>
      <c r="G146" s="66"/>
      <c r="H146" s="66">
        <v>48.8</v>
      </c>
      <c r="I146" s="88">
        <f t="shared" si="42"/>
        <v>48.8</v>
      </c>
      <c r="J146" s="88">
        <f t="shared" si="43"/>
        <v>0</v>
      </c>
      <c r="K146" s="88">
        <f t="shared" si="44"/>
        <v>48.8</v>
      </c>
      <c r="L146" s="89">
        <f t="shared" si="45"/>
        <v>1</v>
      </c>
      <c r="M146" s="89">
        <f t="shared" si="45"/>
        <v>0</v>
      </c>
      <c r="N146" s="89">
        <f t="shared" si="45"/>
        <v>1</v>
      </c>
      <c r="O146" s="64">
        <v>2</v>
      </c>
      <c r="P146" s="64"/>
      <c r="Q146" s="89">
        <f t="shared" si="25"/>
        <v>2</v>
      </c>
      <c r="R146" s="36" t="s">
        <v>32</v>
      </c>
      <c r="S146" s="36">
        <v>1</v>
      </c>
      <c r="T146" s="37">
        <v>42440</v>
      </c>
      <c r="U146" s="37">
        <v>42446</v>
      </c>
      <c r="V146" s="36" t="s">
        <v>110</v>
      </c>
      <c r="W146" s="37">
        <v>43465</v>
      </c>
      <c r="X146" s="36" t="s">
        <v>33</v>
      </c>
      <c r="Y146" s="37" t="s">
        <v>64</v>
      </c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s="11" customFormat="1" ht="24.95" customHeight="1" x14ac:dyDescent="0.2">
      <c r="A147" s="24">
        <v>9</v>
      </c>
      <c r="B147" s="36" t="s">
        <v>70</v>
      </c>
      <c r="C147" s="36" t="s">
        <v>109</v>
      </c>
      <c r="D147" s="64" t="s">
        <v>38</v>
      </c>
      <c r="E147" s="36" t="s">
        <v>19</v>
      </c>
      <c r="F147" s="65">
        <v>2</v>
      </c>
      <c r="G147" s="66"/>
      <c r="H147" s="66">
        <v>43.7</v>
      </c>
      <c r="I147" s="88">
        <f t="shared" si="42"/>
        <v>43.7</v>
      </c>
      <c r="J147" s="88">
        <f t="shared" si="43"/>
        <v>0</v>
      </c>
      <c r="K147" s="88">
        <f t="shared" si="44"/>
        <v>43.7</v>
      </c>
      <c r="L147" s="89">
        <f t="shared" si="45"/>
        <v>1</v>
      </c>
      <c r="M147" s="89">
        <f t="shared" si="45"/>
        <v>0</v>
      </c>
      <c r="N147" s="89">
        <f t="shared" si="45"/>
        <v>1</v>
      </c>
      <c r="O147" s="64">
        <v>5</v>
      </c>
      <c r="P147" s="64"/>
      <c r="Q147" s="89">
        <f t="shared" si="25"/>
        <v>5</v>
      </c>
      <c r="R147" s="36" t="s">
        <v>32</v>
      </c>
      <c r="S147" s="36">
        <v>1</v>
      </c>
      <c r="T147" s="37">
        <v>42440</v>
      </c>
      <c r="U147" s="37">
        <v>42446</v>
      </c>
      <c r="V147" s="36" t="s">
        <v>110</v>
      </c>
      <c r="W147" s="37">
        <v>43465</v>
      </c>
      <c r="X147" s="36" t="s">
        <v>33</v>
      </c>
      <c r="Y147" s="37" t="s">
        <v>64</v>
      </c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s="11" customFormat="1" ht="24.95" customHeight="1" x14ac:dyDescent="0.2">
      <c r="A148" s="24">
        <v>9</v>
      </c>
      <c r="B148" s="36" t="s">
        <v>70</v>
      </c>
      <c r="C148" s="36" t="s">
        <v>109</v>
      </c>
      <c r="D148" s="64" t="s">
        <v>39</v>
      </c>
      <c r="E148" s="36" t="s">
        <v>19</v>
      </c>
      <c r="F148" s="65">
        <v>2</v>
      </c>
      <c r="G148" s="66"/>
      <c r="H148" s="66">
        <v>45.5</v>
      </c>
      <c r="I148" s="88">
        <f t="shared" si="42"/>
        <v>45.5</v>
      </c>
      <c r="J148" s="88">
        <f t="shared" si="43"/>
        <v>0</v>
      </c>
      <c r="K148" s="88">
        <f t="shared" si="44"/>
        <v>45.5</v>
      </c>
      <c r="L148" s="89">
        <f t="shared" si="45"/>
        <v>1</v>
      </c>
      <c r="M148" s="89">
        <f t="shared" si="45"/>
        <v>0</v>
      </c>
      <c r="N148" s="89">
        <f t="shared" si="45"/>
        <v>1</v>
      </c>
      <c r="O148" s="64">
        <v>2</v>
      </c>
      <c r="P148" s="64"/>
      <c r="Q148" s="89">
        <f t="shared" si="25"/>
        <v>2</v>
      </c>
      <c r="R148" s="36" t="s">
        <v>32</v>
      </c>
      <c r="S148" s="36">
        <v>1</v>
      </c>
      <c r="T148" s="37">
        <v>42440</v>
      </c>
      <c r="U148" s="37">
        <v>42446</v>
      </c>
      <c r="V148" s="36" t="s">
        <v>110</v>
      </c>
      <c r="W148" s="37">
        <v>43465</v>
      </c>
      <c r="X148" s="36" t="s">
        <v>33</v>
      </c>
      <c r="Y148" s="37" t="s">
        <v>64</v>
      </c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s="11" customFormat="1" ht="24.95" customHeight="1" x14ac:dyDescent="0.2">
      <c r="A149" s="24">
        <v>9</v>
      </c>
      <c r="B149" s="36" t="s">
        <v>70</v>
      </c>
      <c r="C149" s="36" t="s">
        <v>109</v>
      </c>
      <c r="D149" s="64" t="s">
        <v>40</v>
      </c>
      <c r="E149" s="36" t="s">
        <v>19</v>
      </c>
      <c r="F149" s="65">
        <v>2</v>
      </c>
      <c r="G149" s="66"/>
      <c r="H149" s="66">
        <v>48.9</v>
      </c>
      <c r="I149" s="88">
        <f t="shared" si="42"/>
        <v>48.9</v>
      </c>
      <c r="J149" s="88">
        <f t="shared" si="43"/>
        <v>0</v>
      </c>
      <c r="K149" s="88">
        <f t="shared" si="44"/>
        <v>48.9</v>
      </c>
      <c r="L149" s="89">
        <f t="shared" si="45"/>
        <v>1</v>
      </c>
      <c r="M149" s="89">
        <f t="shared" si="45"/>
        <v>0</v>
      </c>
      <c r="N149" s="89">
        <f t="shared" si="45"/>
        <v>1</v>
      </c>
      <c r="O149" s="64">
        <v>1</v>
      </c>
      <c r="P149" s="64"/>
      <c r="Q149" s="89">
        <f t="shared" si="25"/>
        <v>1</v>
      </c>
      <c r="R149" s="36" t="s">
        <v>32</v>
      </c>
      <c r="S149" s="36">
        <v>1</v>
      </c>
      <c r="T149" s="37">
        <v>42440</v>
      </c>
      <c r="U149" s="37">
        <v>42446</v>
      </c>
      <c r="V149" s="36" t="s">
        <v>110</v>
      </c>
      <c r="W149" s="37">
        <v>43465</v>
      </c>
      <c r="X149" s="36" t="s">
        <v>33</v>
      </c>
      <c r="Y149" s="37" t="s">
        <v>64</v>
      </c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</row>
    <row r="150" spans="1:37" s="11" customFormat="1" ht="24.95" customHeight="1" x14ac:dyDescent="0.2">
      <c r="A150" s="24">
        <v>9</v>
      </c>
      <c r="B150" s="36" t="s">
        <v>70</v>
      </c>
      <c r="C150" s="36" t="s">
        <v>109</v>
      </c>
      <c r="D150" s="64" t="s">
        <v>41</v>
      </c>
      <c r="E150" s="36" t="s">
        <v>19</v>
      </c>
      <c r="F150" s="65">
        <v>2</v>
      </c>
      <c r="G150" s="66"/>
      <c r="H150" s="66">
        <v>43.9</v>
      </c>
      <c r="I150" s="88">
        <f t="shared" si="42"/>
        <v>43.9</v>
      </c>
      <c r="J150" s="88">
        <f t="shared" si="43"/>
        <v>0</v>
      </c>
      <c r="K150" s="88">
        <f t="shared" si="44"/>
        <v>43.9</v>
      </c>
      <c r="L150" s="89">
        <f t="shared" si="45"/>
        <v>1</v>
      </c>
      <c r="M150" s="89">
        <f t="shared" si="45"/>
        <v>0</v>
      </c>
      <c r="N150" s="89">
        <f t="shared" si="45"/>
        <v>1</v>
      </c>
      <c r="O150" s="64">
        <v>3</v>
      </c>
      <c r="P150" s="64"/>
      <c r="Q150" s="89">
        <f t="shared" ref="Q150:Q213" si="46">O150-P150</f>
        <v>3</v>
      </c>
      <c r="R150" s="36" t="s">
        <v>32</v>
      </c>
      <c r="S150" s="36">
        <v>1</v>
      </c>
      <c r="T150" s="37">
        <v>42440</v>
      </c>
      <c r="U150" s="37">
        <v>42446</v>
      </c>
      <c r="V150" s="36" t="s">
        <v>110</v>
      </c>
      <c r="W150" s="37">
        <v>43465</v>
      </c>
      <c r="X150" s="36" t="s">
        <v>33</v>
      </c>
      <c r="Y150" s="37" t="s">
        <v>64</v>
      </c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:37" s="11" customFormat="1" ht="24.95" customHeight="1" x14ac:dyDescent="0.2">
      <c r="A151" s="24">
        <v>9</v>
      </c>
      <c r="B151" s="36" t="s">
        <v>70</v>
      </c>
      <c r="C151" s="36" t="s">
        <v>109</v>
      </c>
      <c r="D151" s="64" t="s">
        <v>42</v>
      </c>
      <c r="E151" s="36" t="s">
        <v>19</v>
      </c>
      <c r="F151" s="65">
        <v>2</v>
      </c>
      <c r="G151" s="66"/>
      <c r="H151" s="66">
        <v>47.08</v>
      </c>
      <c r="I151" s="88">
        <f t="shared" si="42"/>
        <v>47.08</v>
      </c>
      <c r="J151" s="88">
        <f t="shared" si="43"/>
        <v>0</v>
      </c>
      <c r="K151" s="88">
        <f t="shared" si="44"/>
        <v>47.08</v>
      </c>
      <c r="L151" s="89">
        <f t="shared" si="45"/>
        <v>1</v>
      </c>
      <c r="M151" s="89">
        <f t="shared" si="45"/>
        <v>0</v>
      </c>
      <c r="N151" s="89">
        <f t="shared" si="45"/>
        <v>1</v>
      </c>
      <c r="O151" s="64">
        <v>6</v>
      </c>
      <c r="P151" s="64"/>
      <c r="Q151" s="89">
        <f t="shared" si="46"/>
        <v>6</v>
      </c>
      <c r="R151" s="36" t="s">
        <v>32</v>
      </c>
      <c r="S151" s="36">
        <v>1</v>
      </c>
      <c r="T151" s="37">
        <v>42440</v>
      </c>
      <c r="U151" s="37">
        <v>42446</v>
      </c>
      <c r="V151" s="36" t="s">
        <v>110</v>
      </c>
      <c r="W151" s="37">
        <v>43465</v>
      </c>
      <c r="X151" s="36" t="s">
        <v>33</v>
      </c>
      <c r="Y151" s="37" t="s">
        <v>64</v>
      </c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spans="1:37" s="11" customFormat="1" ht="24.95" customHeight="1" x14ac:dyDescent="0.2">
      <c r="A152" s="24">
        <v>9</v>
      </c>
      <c r="B152" s="36" t="s">
        <v>70</v>
      </c>
      <c r="C152" s="36" t="s">
        <v>109</v>
      </c>
      <c r="D152" s="64" t="s">
        <v>43</v>
      </c>
      <c r="E152" s="36" t="s">
        <v>19</v>
      </c>
      <c r="F152" s="65">
        <v>2</v>
      </c>
      <c r="G152" s="66"/>
      <c r="H152" s="66">
        <v>50</v>
      </c>
      <c r="I152" s="88">
        <f t="shared" si="42"/>
        <v>50</v>
      </c>
      <c r="J152" s="88">
        <f t="shared" si="43"/>
        <v>0</v>
      </c>
      <c r="K152" s="88">
        <f t="shared" si="44"/>
        <v>50</v>
      </c>
      <c r="L152" s="89">
        <f t="shared" si="45"/>
        <v>1</v>
      </c>
      <c r="M152" s="89">
        <f t="shared" si="45"/>
        <v>0</v>
      </c>
      <c r="N152" s="89">
        <f t="shared" si="45"/>
        <v>1</v>
      </c>
      <c r="O152" s="64">
        <v>3</v>
      </c>
      <c r="P152" s="64"/>
      <c r="Q152" s="89">
        <f t="shared" si="46"/>
        <v>3</v>
      </c>
      <c r="R152" s="36" t="s">
        <v>32</v>
      </c>
      <c r="S152" s="36">
        <v>1</v>
      </c>
      <c r="T152" s="37">
        <v>42440</v>
      </c>
      <c r="U152" s="37">
        <v>42446</v>
      </c>
      <c r="V152" s="36" t="s">
        <v>110</v>
      </c>
      <c r="W152" s="37">
        <v>43465</v>
      </c>
      <c r="X152" s="36" t="s">
        <v>33</v>
      </c>
      <c r="Y152" s="37" t="s">
        <v>64</v>
      </c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:37" s="11" customFormat="1" ht="24.95" customHeight="1" x14ac:dyDescent="0.2">
      <c r="A153" s="24">
        <v>9</v>
      </c>
      <c r="B153" s="36" t="s">
        <v>70</v>
      </c>
      <c r="C153" s="36" t="s">
        <v>109</v>
      </c>
      <c r="D153" s="64" t="s">
        <v>44</v>
      </c>
      <c r="E153" s="36" t="s">
        <v>19</v>
      </c>
      <c r="F153" s="65">
        <v>2</v>
      </c>
      <c r="G153" s="66"/>
      <c r="H153" s="66">
        <v>44.6</v>
      </c>
      <c r="I153" s="88">
        <f t="shared" si="42"/>
        <v>44.6</v>
      </c>
      <c r="J153" s="88">
        <f t="shared" si="43"/>
        <v>0</v>
      </c>
      <c r="K153" s="88">
        <f t="shared" si="44"/>
        <v>44.6</v>
      </c>
      <c r="L153" s="89">
        <f t="shared" si="45"/>
        <v>1</v>
      </c>
      <c r="M153" s="89">
        <f t="shared" si="45"/>
        <v>0</v>
      </c>
      <c r="N153" s="89">
        <f t="shared" si="45"/>
        <v>1</v>
      </c>
      <c r="O153" s="64">
        <v>1</v>
      </c>
      <c r="P153" s="64"/>
      <c r="Q153" s="89">
        <f t="shared" si="46"/>
        <v>1</v>
      </c>
      <c r="R153" s="36" t="s">
        <v>32</v>
      </c>
      <c r="S153" s="36">
        <v>1</v>
      </c>
      <c r="T153" s="37">
        <v>42440</v>
      </c>
      <c r="U153" s="37">
        <v>42446</v>
      </c>
      <c r="V153" s="36" t="s">
        <v>110</v>
      </c>
      <c r="W153" s="37">
        <v>43465</v>
      </c>
      <c r="X153" s="36" t="s">
        <v>33</v>
      </c>
      <c r="Y153" s="37" t="s">
        <v>64</v>
      </c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</row>
    <row r="154" spans="1:37" s="11" customFormat="1" ht="24.95" customHeight="1" x14ac:dyDescent="0.2">
      <c r="A154" s="24">
        <v>9</v>
      </c>
      <c r="B154" s="36" t="s">
        <v>70</v>
      </c>
      <c r="C154" s="36" t="s">
        <v>109</v>
      </c>
      <c r="D154" s="64" t="s">
        <v>45</v>
      </c>
      <c r="E154" s="36" t="s">
        <v>19</v>
      </c>
      <c r="F154" s="65">
        <v>2</v>
      </c>
      <c r="G154" s="66"/>
      <c r="H154" s="66">
        <v>45.9</v>
      </c>
      <c r="I154" s="88">
        <f t="shared" si="42"/>
        <v>45.9</v>
      </c>
      <c r="J154" s="88">
        <f t="shared" si="43"/>
        <v>0</v>
      </c>
      <c r="K154" s="88">
        <f t="shared" si="44"/>
        <v>45.9</v>
      </c>
      <c r="L154" s="89">
        <f t="shared" si="45"/>
        <v>1</v>
      </c>
      <c r="M154" s="89">
        <f t="shared" si="45"/>
        <v>0</v>
      </c>
      <c r="N154" s="89">
        <f t="shared" si="45"/>
        <v>1</v>
      </c>
      <c r="O154" s="64">
        <v>3</v>
      </c>
      <c r="P154" s="64"/>
      <c r="Q154" s="89">
        <f t="shared" si="46"/>
        <v>3</v>
      </c>
      <c r="R154" s="36" t="s">
        <v>32</v>
      </c>
      <c r="S154" s="36">
        <v>1</v>
      </c>
      <c r="T154" s="37">
        <v>42440</v>
      </c>
      <c r="U154" s="37">
        <v>42446</v>
      </c>
      <c r="V154" s="36" t="s">
        <v>110</v>
      </c>
      <c r="W154" s="37">
        <v>43465</v>
      </c>
      <c r="X154" s="36" t="s">
        <v>33</v>
      </c>
      <c r="Y154" s="37" t="s">
        <v>64</v>
      </c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:37" s="11" customFormat="1" ht="24.95" customHeight="1" x14ac:dyDescent="0.2">
      <c r="A155" s="24">
        <v>9</v>
      </c>
      <c r="B155" s="36" t="s">
        <v>70</v>
      </c>
      <c r="C155" s="36" t="s">
        <v>109</v>
      </c>
      <c r="D155" s="64" t="s">
        <v>48</v>
      </c>
      <c r="E155" s="36" t="s">
        <v>19</v>
      </c>
      <c r="F155" s="65">
        <v>2</v>
      </c>
      <c r="G155" s="66"/>
      <c r="H155" s="66">
        <v>46.4</v>
      </c>
      <c r="I155" s="88">
        <f t="shared" si="42"/>
        <v>46.4</v>
      </c>
      <c r="J155" s="88">
        <f t="shared" si="43"/>
        <v>0</v>
      </c>
      <c r="K155" s="88">
        <f t="shared" si="44"/>
        <v>46.4</v>
      </c>
      <c r="L155" s="89">
        <f t="shared" si="45"/>
        <v>1</v>
      </c>
      <c r="M155" s="89">
        <f t="shared" si="45"/>
        <v>0</v>
      </c>
      <c r="N155" s="89">
        <f t="shared" si="45"/>
        <v>1</v>
      </c>
      <c r="O155" s="64">
        <v>4</v>
      </c>
      <c r="P155" s="64"/>
      <c r="Q155" s="89">
        <f t="shared" si="46"/>
        <v>4</v>
      </c>
      <c r="R155" s="36" t="s">
        <v>32</v>
      </c>
      <c r="S155" s="36">
        <v>1</v>
      </c>
      <c r="T155" s="37">
        <v>42440</v>
      </c>
      <c r="U155" s="37">
        <v>42446</v>
      </c>
      <c r="V155" s="36" t="s">
        <v>110</v>
      </c>
      <c r="W155" s="37">
        <v>43465</v>
      </c>
      <c r="X155" s="36" t="s">
        <v>33</v>
      </c>
      <c r="Y155" s="37" t="s">
        <v>64</v>
      </c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1:37" s="11" customFormat="1" ht="24.95" customHeight="1" x14ac:dyDescent="0.2">
      <c r="A156" s="24">
        <v>9</v>
      </c>
      <c r="B156" s="36" t="s">
        <v>70</v>
      </c>
      <c r="C156" s="36" t="s">
        <v>109</v>
      </c>
      <c r="D156" s="64" t="s">
        <v>49</v>
      </c>
      <c r="E156" s="36" t="s">
        <v>19</v>
      </c>
      <c r="F156" s="65">
        <v>2</v>
      </c>
      <c r="G156" s="66"/>
      <c r="H156" s="66">
        <v>44.8</v>
      </c>
      <c r="I156" s="88">
        <f t="shared" si="42"/>
        <v>44.8</v>
      </c>
      <c r="J156" s="88">
        <f t="shared" si="43"/>
        <v>0</v>
      </c>
      <c r="K156" s="88">
        <f t="shared" si="44"/>
        <v>44.8</v>
      </c>
      <c r="L156" s="89">
        <f t="shared" si="45"/>
        <v>1</v>
      </c>
      <c r="M156" s="89">
        <f t="shared" si="45"/>
        <v>0</v>
      </c>
      <c r="N156" s="89">
        <f t="shared" si="45"/>
        <v>1</v>
      </c>
      <c r="O156" s="64">
        <v>2</v>
      </c>
      <c r="P156" s="64"/>
      <c r="Q156" s="89">
        <f t="shared" si="46"/>
        <v>2</v>
      </c>
      <c r="R156" s="36" t="s">
        <v>32</v>
      </c>
      <c r="S156" s="36">
        <v>1</v>
      </c>
      <c r="T156" s="37">
        <v>42440</v>
      </c>
      <c r="U156" s="37">
        <v>42446</v>
      </c>
      <c r="V156" s="36" t="s">
        <v>110</v>
      </c>
      <c r="W156" s="37">
        <v>43465</v>
      </c>
      <c r="X156" s="36" t="s">
        <v>33</v>
      </c>
      <c r="Y156" s="37" t="s">
        <v>64</v>
      </c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</row>
    <row r="157" spans="1:37" s="11" customFormat="1" ht="24.95" customHeight="1" x14ac:dyDescent="0.2">
      <c r="A157" s="24">
        <v>9</v>
      </c>
      <c r="B157" s="36" t="s">
        <v>70</v>
      </c>
      <c r="C157" s="36" t="s">
        <v>109</v>
      </c>
      <c r="D157" s="64" t="s">
        <v>50</v>
      </c>
      <c r="E157" s="36" t="s">
        <v>19</v>
      </c>
      <c r="F157" s="65">
        <v>2</v>
      </c>
      <c r="G157" s="66"/>
      <c r="H157" s="66">
        <v>45.4</v>
      </c>
      <c r="I157" s="88">
        <f t="shared" si="42"/>
        <v>45.4</v>
      </c>
      <c r="J157" s="88">
        <f t="shared" si="43"/>
        <v>0</v>
      </c>
      <c r="K157" s="88">
        <f t="shared" si="44"/>
        <v>45.4</v>
      </c>
      <c r="L157" s="89">
        <f t="shared" si="45"/>
        <v>1</v>
      </c>
      <c r="M157" s="89">
        <f t="shared" si="45"/>
        <v>0</v>
      </c>
      <c r="N157" s="89">
        <f t="shared" si="45"/>
        <v>1</v>
      </c>
      <c r="O157" s="64">
        <v>5</v>
      </c>
      <c r="P157" s="64"/>
      <c r="Q157" s="89">
        <f t="shared" si="46"/>
        <v>5</v>
      </c>
      <c r="R157" s="36" t="s">
        <v>32</v>
      </c>
      <c r="S157" s="36">
        <v>1</v>
      </c>
      <c r="T157" s="37">
        <v>42440</v>
      </c>
      <c r="U157" s="37">
        <v>42446</v>
      </c>
      <c r="V157" s="36" t="s">
        <v>110</v>
      </c>
      <c r="W157" s="37">
        <v>43465</v>
      </c>
      <c r="X157" s="36" t="s">
        <v>33</v>
      </c>
      <c r="Y157" s="37" t="s">
        <v>64</v>
      </c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1:37" s="11" customFormat="1" ht="24.95" customHeight="1" x14ac:dyDescent="0.2">
      <c r="A158" s="24">
        <v>9</v>
      </c>
      <c r="B158" s="36" t="s">
        <v>70</v>
      </c>
      <c r="C158" s="36" t="s">
        <v>109</v>
      </c>
      <c r="D158" s="64" t="s">
        <v>51</v>
      </c>
      <c r="E158" s="36" t="s">
        <v>19</v>
      </c>
      <c r="F158" s="65">
        <v>2</v>
      </c>
      <c r="G158" s="66"/>
      <c r="H158" s="66">
        <v>46.2</v>
      </c>
      <c r="I158" s="88">
        <f t="shared" si="42"/>
        <v>46.2</v>
      </c>
      <c r="J158" s="88">
        <f t="shared" si="43"/>
        <v>0</v>
      </c>
      <c r="K158" s="88">
        <f t="shared" si="44"/>
        <v>46.2</v>
      </c>
      <c r="L158" s="89">
        <f t="shared" si="45"/>
        <v>1</v>
      </c>
      <c r="M158" s="89">
        <f t="shared" si="45"/>
        <v>0</v>
      </c>
      <c r="N158" s="89">
        <f t="shared" si="45"/>
        <v>1</v>
      </c>
      <c r="O158" s="64">
        <v>2</v>
      </c>
      <c r="P158" s="64"/>
      <c r="Q158" s="89">
        <f t="shared" si="46"/>
        <v>2</v>
      </c>
      <c r="R158" s="36" t="s">
        <v>32</v>
      </c>
      <c r="S158" s="36">
        <v>1</v>
      </c>
      <c r="T158" s="37">
        <v>42440</v>
      </c>
      <c r="U158" s="37">
        <v>42446</v>
      </c>
      <c r="V158" s="36" t="s">
        <v>110</v>
      </c>
      <c r="W158" s="37">
        <v>43465</v>
      </c>
      <c r="X158" s="36" t="s">
        <v>33</v>
      </c>
      <c r="Y158" s="37" t="s">
        <v>64</v>
      </c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spans="1:37" s="11" customFormat="1" ht="24.95" customHeight="1" x14ac:dyDescent="0.2">
      <c r="A159" s="24">
        <v>9</v>
      </c>
      <c r="B159" s="36" t="s">
        <v>70</v>
      </c>
      <c r="C159" s="36" t="s">
        <v>109</v>
      </c>
      <c r="D159" s="64" t="s">
        <v>52</v>
      </c>
      <c r="E159" s="36" t="s">
        <v>19</v>
      </c>
      <c r="F159" s="65">
        <v>2</v>
      </c>
      <c r="G159" s="66"/>
      <c r="H159" s="66">
        <v>43.4</v>
      </c>
      <c r="I159" s="88">
        <f t="shared" si="42"/>
        <v>43.4</v>
      </c>
      <c r="J159" s="88">
        <f t="shared" si="43"/>
        <v>0</v>
      </c>
      <c r="K159" s="88">
        <f t="shared" si="44"/>
        <v>43.4</v>
      </c>
      <c r="L159" s="89">
        <f t="shared" si="45"/>
        <v>1</v>
      </c>
      <c r="M159" s="89">
        <f t="shared" si="45"/>
        <v>0</v>
      </c>
      <c r="N159" s="89">
        <f t="shared" si="45"/>
        <v>1</v>
      </c>
      <c r="O159" s="64">
        <v>3</v>
      </c>
      <c r="P159" s="64"/>
      <c r="Q159" s="89">
        <f t="shared" si="46"/>
        <v>3</v>
      </c>
      <c r="R159" s="36" t="s">
        <v>32</v>
      </c>
      <c r="S159" s="36">
        <v>1</v>
      </c>
      <c r="T159" s="37">
        <v>42440</v>
      </c>
      <c r="U159" s="37">
        <v>42446</v>
      </c>
      <c r="V159" s="36" t="s">
        <v>110</v>
      </c>
      <c r="W159" s="37">
        <v>43465</v>
      </c>
      <c r="X159" s="36" t="s">
        <v>33</v>
      </c>
      <c r="Y159" s="37" t="s">
        <v>64</v>
      </c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</row>
    <row r="160" spans="1:37" s="11" customFormat="1" ht="24.95" customHeight="1" x14ac:dyDescent="0.2">
      <c r="A160" s="24">
        <v>9</v>
      </c>
      <c r="B160" s="36" t="s">
        <v>70</v>
      </c>
      <c r="C160" s="36" t="s">
        <v>109</v>
      </c>
      <c r="D160" s="64" t="s">
        <v>54</v>
      </c>
      <c r="E160" s="36" t="s">
        <v>19</v>
      </c>
      <c r="F160" s="65">
        <v>2</v>
      </c>
      <c r="G160" s="66"/>
      <c r="H160" s="66">
        <v>46.6</v>
      </c>
      <c r="I160" s="88">
        <f t="shared" si="42"/>
        <v>46.6</v>
      </c>
      <c r="J160" s="88">
        <f t="shared" si="43"/>
        <v>0</v>
      </c>
      <c r="K160" s="88">
        <f t="shared" si="44"/>
        <v>46.6</v>
      </c>
      <c r="L160" s="89">
        <f t="shared" si="45"/>
        <v>1</v>
      </c>
      <c r="M160" s="89">
        <f t="shared" si="45"/>
        <v>0</v>
      </c>
      <c r="N160" s="89">
        <f t="shared" si="45"/>
        <v>1</v>
      </c>
      <c r="O160" s="64">
        <v>2</v>
      </c>
      <c r="P160" s="64"/>
      <c r="Q160" s="89">
        <f t="shared" si="46"/>
        <v>2</v>
      </c>
      <c r="R160" s="36" t="s">
        <v>32</v>
      </c>
      <c r="S160" s="36">
        <v>1</v>
      </c>
      <c r="T160" s="37">
        <v>42440</v>
      </c>
      <c r="U160" s="37">
        <v>42446</v>
      </c>
      <c r="V160" s="36" t="s">
        <v>110</v>
      </c>
      <c r="W160" s="37">
        <v>43465</v>
      </c>
      <c r="X160" s="36" t="s">
        <v>33</v>
      </c>
      <c r="Y160" s="37" t="s">
        <v>64</v>
      </c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</row>
    <row r="161" spans="1:37" s="6" customFormat="1" ht="24.95" customHeight="1" x14ac:dyDescent="0.2">
      <c r="A161" s="25">
        <v>9</v>
      </c>
      <c r="B161" s="34" t="s">
        <v>70</v>
      </c>
      <c r="C161" s="34" t="s">
        <v>109</v>
      </c>
      <c r="D161" s="57">
        <f>COUNTA(D143:D160)</f>
        <v>18</v>
      </c>
      <c r="E161" s="34" t="s">
        <v>46</v>
      </c>
      <c r="F161" s="58"/>
      <c r="G161" s="59">
        <v>934.6</v>
      </c>
      <c r="H161" s="59">
        <f>SUM(H143:H160)</f>
        <v>828.9799999999999</v>
      </c>
      <c r="I161" s="59">
        <f t="shared" ref="I161:O161" si="47">SUM(I143:I160)</f>
        <v>828.9799999999999</v>
      </c>
      <c r="J161" s="59">
        <f t="shared" si="47"/>
        <v>44.3</v>
      </c>
      <c r="K161" s="59">
        <f t="shared" si="47"/>
        <v>784.68</v>
      </c>
      <c r="L161" s="57">
        <f t="shared" si="47"/>
        <v>18</v>
      </c>
      <c r="M161" s="57">
        <f t="shared" si="47"/>
        <v>1</v>
      </c>
      <c r="N161" s="57">
        <f t="shared" si="47"/>
        <v>17</v>
      </c>
      <c r="O161" s="57">
        <f t="shared" si="47"/>
        <v>58</v>
      </c>
      <c r="P161" s="57"/>
      <c r="Q161" s="57">
        <f t="shared" si="46"/>
        <v>58</v>
      </c>
      <c r="R161" s="60"/>
      <c r="S161" s="34">
        <v>1</v>
      </c>
      <c r="T161" s="42">
        <v>42440</v>
      </c>
      <c r="U161" s="39">
        <v>42446</v>
      </c>
      <c r="V161" s="38" t="s">
        <v>110</v>
      </c>
      <c r="W161" s="39">
        <v>43465</v>
      </c>
      <c r="X161" s="34" t="s">
        <v>33</v>
      </c>
      <c r="Y161" s="42" t="s">
        <v>64</v>
      </c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</row>
    <row r="162" spans="1:37" s="1" customFormat="1" ht="24.95" customHeight="1" x14ac:dyDescent="0.2">
      <c r="A162" s="90">
        <v>10</v>
      </c>
      <c r="B162" s="87" t="s">
        <v>70</v>
      </c>
      <c r="C162" s="87" t="s">
        <v>111</v>
      </c>
      <c r="D162" s="89" t="s">
        <v>31</v>
      </c>
      <c r="E162" s="87" t="s">
        <v>19</v>
      </c>
      <c r="F162" s="56">
        <v>3</v>
      </c>
      <c r="G162" s="88"/>
      <c r="H162" s="88">
        <v>56.7</v>
      </c>
      <c r="I162" s="88">
        <f t="shared" ref="I162:I173" si="48">IF(R162="Подлежит расселению",H162,IF(R162="Расселено",0,IF(R162="Пустующие",0,IF(R162="В суде",H162))))</f>
        <v>56.7</v>
      </c>
      <c r="J162" s="88">
        <f t="shared" ref="J162:J173" si="49">IF(E162="Муниципальная",I162,IF(E162="Частная",0))</f>
        <v>0</v>
      </c>
      <c r="K162" s="88">
        <f t="shared" ref="K162:K173" si="50">IF(E162="Муниципальная",0,IF(E162="Частная",I162))</f>
        <v>56.7</v>
      </c>
      <c r="L162" s="89">
        <f t="shared" ref="L162:N173" si="51">IF(I162&gt;0,1,IF(I162=0,0))</f>
        <v>1</v>
      </c>
      <c r="M162" s="89">
        <f t="shared" si="51"/>
        <v>0</v>
      </c>
      <c r="N162" s="89">
        <f t="shared" si="51"/>
        <v>1</v>
      </c>
      <c r="O162" s="89">
        <v>3</v>
      </c>
      <c r="P162" s="89"/>
      <c r="Q162" s="89">
        <f t="shared" si="46"/>
        <v>3</v>
      </c>
      <c r="R162" s="87" t="s">
        <v>32</v>
      </c>
      <c r="S162" s="87">
        <v>2</v>
      </c>
      <c r="T162" s="35">
        <v>42440</v>
      </c>
      <c r="U162" s="37">
        <v>42446</v>
      </c>
      <c r="V162" s="87" t="s">
        <v>112</v>
      </c>
      <c r="W162" s="35">
        <v>43465</v>
      </c>
      <c r="X162" s="87" t="s">
        <v>33</v>
      </c>
      <c r="Y162" s="35" t="s">
        <v>64</v>
      </c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s="1" customFormat="1" ht="24.95" customHeight="1" x14ac:dyDescent="0.2">
      <c r="A163" s="90">
        <v>10</v>
      </c>
      <c r="B163" s="87" t="s">
        <v>70</v>
      </c>
      <c r="C163" s="87" t="s">
        <v>111</v>
      </c>
      <c r="D163" s="89" t="s">
        <v>35</v>
      </c>
      <c r="E163" s="87" t="s">
        <v>19</v>
      </c>
      <c r="F163" s="56">
        <v>1</v>
      </c>
      <c r="G163" s="88"/>
      <c r="H163" s="88">
        <v>31</v>
      </c>
      <c r="I163" s="88">
        <f t="shared" si="48"/>
        <v>31</v>
      </c>
      <c r="J163" s="88">
        <f t="shared" si="49"/>
        <v>0</v>
      </c>
      <c r="K163" s="88">
        <f t="shared" si="50"/>
        <v>31</v>
      </c>
      <c r="L163" s="89">
        <f t="shared" si="51"/>
        <v>1</v>
      </c>
      <c r="M163" s="89">
        <f t="shared" si="51"/>
        <v>0</v>
      </c>
      <c r="N163" s="89">
        <f t="shared" si="51"/>
        <v>1</v>
      </c>
      <c r="O163" s="89">
        <v>0</v>
      </c>
      <c r="P163" s="89"/>
      <c r="Q163" s="89">
        <f t="shared" si="46"/>
        <v>0</v>
      </c>
      <c r="R163" s="87" t="s">
        <v>32</v>
      </c>
      <c r="S163" s="87">
        <v>2</v>
      </c>
      <c r="T163" s="35">
        <v>42440</v>
      </c>
      <c r="U163" s="37">
        <v>42446</v>
      </c>
      <c r="V163" s="87" t="s">
        <v>112</v>
      </c>
      <c r="W163" s="35">
        <v>43465</v>
      </c>
      <c r="X163" s="87" t="s">
        <v>33</v>
      </c>
      <c r="Y163" s="35" t="s">
        <v>64</v>
      </c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s="1" customFormat="1" ht="24.95" customHeight="1" x14ac:dyDescent="0.2">
      <c r="A164" s="90">
        <v>10</v>
      </c>
      <c r="B164" s="87" t="s">
        <v>70</v>
      </c>
      <c r="C164" s="87" t="s">
        <v>111</v>
      </c>
      <c r="D164" s="89" t="s">
        <v>36</v>
      </c>
      <c r="E164" s="87" t="s">
        <v>19</v>
      </c>
      <c r="F164" s="56">
        <v>3</v>
      </c>
      <c r="G164" s="88"/>
      <c r="H164" s="88">
        <v>55.3</v>
      </c>
      <c r="I164" s="88">
        <f t="shared" si="48"/>
        <v>55.3</v>
      </c>
      <c r="J164" s="88">
        <f t="shared" si="49"/>
        <v>0</v>
      </c>
      <c r="K164" s="88">
        <f t="shared" si="50"/>
        <v>55.3</v>
      </c>
      <c r="L164" s="89">
        <f t="shared" si="51"/>
        <v>1</v>
      </c>
      <c r="M164" s="89">
        <f t="shared" si="51"/>
        <v>0</v>
      </c>
      <c r="N164" s="89">
        <f t="shared" si="51"/>
        <v>1</v>
      </c>
      <c r="O164" s="89">
        <v>7</v>
      </c>
      <c r="P164" s="89"/>
      <c r="Q164" s="89">
        <f t="shared" si="46"/>
        <v>7</v>
      </c>
      <c r="R164" s="87" t="s">
        <v>32</v>
      </c>
      <c r="S164" s="87">
        <v>2</v>
      </c>
      <c r="T164" s="35">
        <v>42440</v>
      </c>
      <c r="U164" s="37">
        <v>42446</v>
      </c>
      <c r="V164" s="87" t="s">
        <v>112</v>
      </c>
      <c r="W164" s="35">
        <v>43465</v>
      </c>
      <c r="X164" s="87" t="s">
        <v>33</v>
      </c>
      <c r="Y164" s="35" t="s">
        <v>64</v>
      </c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s="1" customFormat="1" ht="24.95" customHeight="1" x14ac:dyDescent="0.2">
      <c r="A165" s="90">
        <v>10</v>
      </c>
      <c r="B165" s="87" t="s">
        <v>70</v>
      </c>
      <c r="C165" s="87" t="s">
        <v>111</v>
      </c>
      <c r="D165" s="89" t="s">
        <v>37</v>
      </c>
      <c r="E165" s="87" t="s">
        <v>19</v>
      </c>
      <c r="F165" s="56">
        <v>1</v>
      </c>
      <c r="G165" s="88"/>
      <c r="H165" s="88">
        <v>31.3</v>
      </c>
      <c r="I165" s="88">
        <f t="shared" si="48"/>
        <v>31.3</v>
      </c>
      <c r="J165" s="88">
        <f t="shared" si="49"/>
        <v>0</v>
      </c>
      <c r="K165" s="88">
        <f t="shared" si="50"/>
        <v>31.3</v>
      </c>
      <c r="L165" s="89">
        <f t="shared" si="51"/>
        <v>1</v>
      </c>
      <c r="M165" s="89">
        <f t="shared" si="51"/>
        <v>0</v>
      </c>
      <c r="N165" s="89">
        <f t="shared" si="51"/>
        <v>1</v>
      </c>
      <c r="O165" s="89">
        <v>2</v>
      </c>
      <c r="P165" s="89"/>
      <c r="Q165" s="89">
        <f t="shared" si="46"/>
        <v>2</v>
      </c>
      <c r="R165" s="87" t="s">
        <v>32</v>
      </c>
      <c r="S165" s="87">
        <v>2</v>
      </c>
      <c r="T165" s="35">
        <v>42440</v>
      </c>
      <c r="U165" s="37">
        <v>42446</v>
      </c>
      <c r="V165" s="87" t="s">
        <v>112</v>
      </c>
      <c r="W165" s="35">
        <v>43465</v>
      </c>
      <c r="X165" s="87" t="s">
        <v>33</v>
      </c>
      <c r="Y165" s="35" t="s">
        <v>64</v>
      </c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s="1" customFormat="1" ht="24.95" customHeight="1" x14ac:dyDescent="0.2">
      <c r="A166" s="90">
        <v>10</v>
      </c>
      <c r="B166" s="87" t="s">
        <v>70</v>
      </c>
      <c r="C166" s="87" t="s">
        <v>111</v>
      </c>
      <c r="D166" s="89" t="s">
        <v>38</v>
      </c>
      <c r="E166" s="87" t="s">
        <v>19</v>
      </c>
      <c r="F166" s="56">
        <v>2</v>
      </c>
      <c r="G166" s="88"/>
      <c r="H166" s="88">
        <v>41.7</v>
      </c>
      <c r="I166" s="88">
        <f t="shared" si="48"/>
        <v>41.7</v>
      </c>
      <c r="J166" s="88">
        <f t="shared" si="49"/>
        <v>0</v>
      </c>
      <c r="K166" s="88">
        <f t="shared" si="50"/>
        <v>41.7</v>
      </c>
      <c r="L166" s="89">
        <f t="shared" si="51"/>
        <v>1</v>
      </c>
      <c r="M166" s="89">
        <f t="shared" si="51"/>
        <v>0</v>
      </c>
      <c r="N166" s="89">
        <f t="shared" si="51"/>
        <v>1</v>
      </c>
      <c r="O166" s="89">
        <v>2</v>
      </c>
      <c r="P166" s="89"/>
      <c r="Q166" s="89">
        <f t="shared" si="46"/>
        <v>2</v>
      </c>
      <c r="R166" s="87" t="s">
        <v>32</v>
      </c>
      <c r="S166" s="87">
        <v>2</v>
      </c>
      <c r="T166" s="35">
        <v>42440</v>
      </c>
      <c r="U166" s="37">
        <v>42446</v>
      </c>
      <c r="V166" s="87" t="s">
        <v>112</v>
      </c>
      <c r="W166" s="35">
        <v>43465</v>
      </c>
      <c r="X166" s="87" t="s">
        <v>33</v>
      </c>
      <c r="Y166" s="35" t="s">
        <v>64</v>
      </c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s="1" customFormat="1" ht="24.95" customHeight="1" x14ac:dyDescent="0.2">
      <c r="A167" s="90">
        <v>10</v>
      </c>
      <c r="B167" s="87" t="s">
        <v>70</v>
      </c>
      <c r="C167" s="87" t="s">
        <v>111</v>
      </c>
      <c r="D167" s="89" t="s">
        <v>39</v>
      </c>
      <c r="E167" s="87" t="s">
        <v>19</v>
      </c>
      <c r="F167" s="56">
        <v>2</v>
      </c>
      <c r="G167" s="88"/>
      <c r="H167" s="88">
        <v>40.6</v>
      </c>
      <c r="I167" s="88">
        <f t="shared" si="48"/>
        <v>40.6</v>
      </c>
      <c r="J167" s="88">
        <f t="shared" si="49"/>
        <v>0</v>
      </c>
      <c r="K167" s="88">
        <f t="shared" si="50"/>
        <v>40.6</v>
      </c>
      <c r="L167" s="89">
        <f t="shared" si="51"/>
        <v>1</v>
      </c>
      <c r="M167" s="89">
        <f t="shared" si="51"/>
        <v>0</v>
      </c>
      <c r="N167" s="89">
        <f t="shared" si="51"/>
        <v>1</v>
      </c>
      <c r="O167" s="89">
        <v>1</v>
      </c>
      <c r="P167" s="89"/>
      <c r="Q167" s="89">
        <f t="shared" si="46"/>
        <v>1</v>
      </c>
      <c r="R167" s="87" t="s">
        <v>32</v>
      </c>
      <c r="S167" s="87">
        <v>2</v>
      </c>
      <c r="T167" s="35">
        <v>42440</v>
      </c>
      <c r="U167" s="37">
        <v>42446</v>
      </c>
      <c r="V167" s="87" t="s">
        <v>112</v>
      </c>
      <c r="W167" s="35">
        <v>43465</v>
      </c>
      <c r="X167" s="87" t="s">
        <v>33</v>
      </c>
      <c r="Y167" s="35" t="s">
        <v>64</v>
      </c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s="1" customFormat="1" ht="24.95" customHeight="1" x14ac:dyDescent="0.2">
      <c r="A168" s="90">
        <v>10</v>
      </c>
      <c r="B168" s="87" t="s">
        <v>70</v>
      </c>
      <c r="C168" s="87" t="s">
        <v>111</v>
      </c>
      <c r="D168" s="89" t="s">
        <v>40</v>
      </c>
      <c r="E168" s="87" t="s">
        <v>19</v>
      </c>
      <c r="F168" s="56">
        <v>2</v>
      </c>
      <c r="G168" s="88"/>
      <c r="H168" s="88">
        <v>41.7</v>
      </c>
      <c r="I168" s="88">
        <f t="shared" si="48"/>
        <v>41.7</v>
      </c>
      <c r="J168" s="88">
        <f t="shared" si="49"/>
        <v>0</v>
      </c>
      <c r="K168" s="88">
        <f t="shared" si="50"/>
        <v>41.7</v>
      </c>
      <c r="L168" s="89">
        <f t="shared" si="51"/>
        <v>1</v>
      </c>
      <c r="M168" s="89">
        <f t="shared" si="51"/>
        <v>0</v>
      </c>
      <c r="N168" s="89">
        <f t="shared" si="51"/>
        <v>1</v>
      </c>
      <c r="O168" s="89">
        <v>1</v>
      </c>
      <c r="P168" s="89"/>
      <c r="Q168" s="89">
        <f t="shared" si="46"/>
        <v>1</v>
      </c>
      <c r="R168" s="87" t="s">
        <v>32</v>
      </c>
      <c r="S168" s="87">
        <v>2</v>
      </c>
      <c r="T168" s="35">
        <v>42440</v>
      </c>
      <c r="U168" s="37">
        <v>42446</v>
      </c>
      <c r="V168" s="87" t="s">
        <v>112</v>
      </c>
      <c r="W168" s="35">
        <v>43465</v>
      </c>
      <c r="X168" s="87" t="s">
        <v>33</v>
      </c>
      <c r="Y168" s="35" t="s">
        <v>64</v>
      </c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s="1" customFormat="1" ht="24.95" customHeight="1" x14ac:dyDescent="0.2">
      <c r="A169" s="90">
        <v>10</v>
      </c>
      <c r="B169" s="87" t="s">
        <v>70</v>
      </c>
      <c r="C169" s="87" t="s">
        <v>111</v>
      </c>
      <c r="D169" s="89" t="s">
        <v>41</v>
      </c>
      <c r="E169" s="87" t="s">
        <v>19</v>
      </c>
      <c r="F169" s="56">
        <v>2</v>
      </c>
      <c r="G169" s="88"/>
      <c r="H169" s="88">
        <v>41</v>
      </c>
      <c r="I169" s="88">
        <f t="shared" si="48"/>
        <v>41</v>
      </c>
      <c r="J169" s="88">
        <f t="shared" si="49"/>
        <v>0</v>
      </c>
      <c r="K169" s="88">
        <f t="shared" si="50"/>
        <v>41</v>
      </c>
      <c r="L169" s="89">
        <f t="shared" si="51"/>
        <v>1</v>
      </c>
      <c r="M169" s="89">
        <f t="shared" si="51"/>
        <v>0</v>
      </c>
      <c r="N169" s="89">
        <f t="shared" si="51"/>
        <v>1</v>
      </c>
      <c r="O169" s="89">
        <v>1</v>
      </c>
      <c r="P169" s="89"/>
      <c r="Q169" s="89">
        <f t="shared" si="46"/>
        <v>1</v>
      </c>
      <c r="R169" s="87" t="s">
        <v>32</v>
      </c>
      <c r="S169" s="87">
        <v>2</v>
      </c>
      <c r="T169" s="35">
        <v>42440</v>
      </c>
      <c r="U169" s="37">
        <v>42446</v>
      </c>
      <c r="V169" s="87" t="s">
        <v>112</v>
      </c>
      <c r="W169" s="35">
        <v>43465</v>
      </c>
      <c r="X169" s="87" t="s">
        <v>33</v>
      </c>
      <c r="Y169" s="35" t="s">
        <v>64</v>
      </c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s="1" customFormat="1" ht="24.95" customHeight="1" x14ac:dyDescent="0.2">
      <c r="A170" s="90">
        <v>10</v>
      </c>
      <c r="B170" s="87" t="s">
        <v>70</v>
      </c>
      <c r="C170" s="87" t="s">
        <v>111</v>
      </c>
      <c r="D170" s="89" t="s">
        <v>42</v>
      </c>
      <c r="E170" s="87" t="s">
        <v>18</v>
      </c>
      <c r="F170" s="56">
        <v>1</v>
      </c>
      <c r="G170" s="88"/>
      <c r="H170" s="88">
        <v>31.5</v>
      </c>
      <c r="I170" s="88">
        <f t="shared" si="48"/>
        <v>31.5</v>
      </c>
      <c r="J170" s="88">
        <f t="shared" si="49"/>
        <v>31.5</v>
      </c>
      <c r="K170" s="88">
        <f t="shared" si="50"/>
        <v>0</v>
      </c>
      <c r="L170" s="89">
        <f t="shared" si="51"/>
        <v>1</v>
      </c>
      <c r="M170" s="89">
        <f t="shared" si="51"/>
        <v>1</v>
      </c>
      <c r="N170" s="89">
        <f t="shared" si="51"/>
        <v>0</v>
      </c>
      <c r="O170" s="89">
        <v>1</v>
      </c>
      <c r="P170" s="89"/>
      <c r="Q170" s="89">
        <f t="shared" si="46"/>
        <v>1</v>
      </c>
      <c r="R170" s="87" t="s">
        <v>32</v>
      </c>
      <c r="S170" s="87">
        <v>2</v>
      </c>
      <c r="T170" s="35">
        <v>42440</v>
      </c>
      <c r="U170" s="37">
        <v>42446</v>
      </c>
      <c r="V170" s="87" t="s">
        <v>112</v>
      </c>
      <c r="W170" s="35">
        <v>43465</v>
      </c>
      <c r="X170" s="87" t="s">
        <v>33</v>
      </c>
      <c r="Y170" s="35" t="s">
        <v>64</v>
      </c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s="1" customFormat="1" ht="24.95" customHeight="1" x14ac:dyDescent="0.2">
      <c r="A171" s="90">
        <v>10</v>
      </c>
      <c r="B171" s="87" t="s">
        <v>70</v>
      </c>
      <c r="C171" s="87" t="s">
        <v>111</v>
      </c>
      <c r="D171" s="89" t="s">
        <v>43</v>
      </c>
      <c r="E171" s="87" t="s">
        <v>18</v>
      </c>
      <c r="F171" s="56">
        <v>3</v>
      </c>
      <c r="G171" s="88"/>
      <c r="H171" s="88">
        <v>57</v>
      </c>
      <c r="I171" s="88">
        <f t="shared" si="48"/>
        <v>57</v>
      </c>
      <c r="J171" s="88">
        <f t="shared" si="49"/>
        <v>57</v>
      </c>
      <c r="K171" s="88">
        <f t="shared" si="50"/>
        <v>0</v>
      </c>
      <c r="L171" s="89">
        <f t="shared" si="51"/>
        <v>1</v>
      </c>
      <c r="M171" s="89">
        <f t="shared" si="51"/>
        <v>1</v>
      </c>
      <c r="N171" s="89">
        <f t="shared" si="51"/>
        <v>0</v>
      </c>
      <c r="O171" s="89">
        <v>4</v>
      </c>
      <c r="P171" s="89"/>
      <c r="Q171" s="89">
        <f t="shared" si="46"/>
        <v>4</v>
      </c>
      <c r="R171" s="87" t="s">
        <v>32</v>
      </c>
      <c r="S171" s="87">
        <v>2</v>
      </c>
      <c r="T171" s="35">
        <v>42440</v>
      </c>
      <c r="U171" s="37">
        <v>42446</v>
      </c>
      <c r="V171" s="87" t="s">
        <v>112</v>
      </c>
      <c r="W171" s="35">
        <v>43465</v>
      </c>
      <c r="X171" s="87" t="s">
        <v>33</v>
      </c>
      <c r="Y171" s="35" t="s">
        <v>64</v>
      </c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s="1" customFormat="1" ht="24.95" customHeight="1" x14ac:dyDescent="0.2">
      <c r="A172" s="90">
        <v>10</v>
      </c>
      <c r="B172" s="87" t="s">
        <v>70</v>
      </c>
      <c r="C172" s="87" t="s">
        <v>111</v>
      </c>
      <c r="D172" s="89" t="s">
        <v>44</v>
      </c>
      <c r="E172" s="87" t="s">
        <v>19</v>
      </c>
      <c r="F172" s="56">
        <v>1</v>
      </c>
      <c r="G172" s="88"/>
      <c r="H172" s="88">
        <v>31.5</v>
      </c>
      <c r="I172" s="88">
        <f t="shared" si="48"/>
        <v>31.5</v>
      </c>
      <c r="J172" s="88">
        <f t="shared" si="49"/>
        <v>0</v>
      </c>
      <c r="K172" s="88">
        <f t="shared" si="50"/>
        <v>31.5</v>
      </c>
      <c r="L172" s="89">
        <f t="shared" si="51"/>
        <v>1</v>
      </c>
      <c r="M172" s="89">
        <f t="shared" si="51"/>
        <v>0</v>
      </c>
      <c r="N172" s="89">
        <f t="shared" si="51"/>
        <v>1</v>
      </c>
      <c r="O172" s="89">
        <v>1</v>
      </c>
      <c r="P172" s="89"/>
      <c r="Q172" s="89">
        <f t="shared" si="46"/>
        <v>1</v>
      </c>
      <c r="R172" s="87" t="s">
        <v>32</v>
      </c>
      <c r="S172" s="87">
        <v>2</v>
      </c>
      <c r="T172" s="35">
        <v>42440</v>
      </c>
      <c r="U172" s="37">
        <v>42446</v>
      </c>
      <c r="V172" s="87" t="s">
        <v>112</v>
      </c>
      <c r="W172" s="35">
        <v>43465</v>
      </c>
      <c r="X172" s="87" t="s">
        <v>33</v>
      </c>
      <c r="Y172" s="35" t="s">
        <v>64</v>
      </c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s="1" customFormat="1" ht="24.95" customHeight="1" x14ac:dyDescent="0.2">
      <c r="A173" s="90">
        <v>10</v>
      </c>
      <c r="B173" s="87" t="s">
        <v>70</v>
      </c>
      <c r="C173" s="87" t="s">
        <v>111</v>
      </c>
      <c r="D173" s="89" t="s">
        <v>45</v>
      </c>
      <c r="E173" s="87" t="s">
        <v>19</v>
      </c>
      <c r="F173" s="56">
        <v>3</v>
      </c>
      <c r="G173" s="88"/>
      <c r="H173" s="88">
        <v>57.7</v>
      </c>
      <c r="I173" s="88">
        <f t="shared" si="48"/>
        <v>57.7</v>
      </c>
      <c r="J173" s="88">
        <f t="shared" si="49"/>
        <v>0</v>
      </c>
      <c r="K173" s="88">
        <f t="shared" si="50"/>
        <v>57.7</v>
      </c>
      <c r="L173" s="89">
        <f t="shared" si="51"/>
        <v>1</v>
      </c>
      <c r="M173" s="89">
        <f t="shared" si="51"/>
        <v>0</v>
      </c>
      <c r="N173" s="89">
        <f t="shared" si="51"/>
        <v>1</v>
      </c>
      <c r="O173" s="89">
        <v>11</v>
      </c>
      <c r="P173" s="89"/>
      <c r="Q173" s="89">
        <f t="shared" si="46"/>
        <v>11</v>
      </c>
      <c r="R173" s="87" t="s">
        <v>32</v>
      </c>
      <c r="S173" s="87">
        <v>2</v>
      </c>
      <c r="T173" s="35">
        <v>42440</v>
      </c>
      <c r="U173" s="37">
        <v>42446</v>
      </c>
      <c r="V173" s="87" t="s">
        <v>112</v>
      </c>
      <c r="W173" s="35">
        <v>43465</v>
      </c>
      <c r="X173" s="87" t="s">
        <v>33</v>
      </c>
      <c r="Y173" s="35" t="s">
        <v>64</v>
      </c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s="6" customFormat="1" ht="24.95" customHeight="1" x14ac:dyDescent="0.2">
      <c r="A174" s="22">
        <v>10</v>
      </c>
      <c r="B174" s="34" t="s">
        <v>70</v>
      </c>
      <c r="C174" s="34" t="s">
        <v>111</v>
      </c>
      <c r="D174" s="57">
        <f>COUNTA(D162:D173)</f>
        <v>12</v>
      </c>
      <c r="E174" s="34" t="s">
        <v>46</v>
      </c>
      <c r="F174" s="58"/>
      <c r="G174" s="59">
        <v>582.29999999999995</v>
      </c>
      <c r="H174" s="59">
        <f>SUM(H162:H173)</f>
        <v>517</v>
      </c>
      <c r="I174" s="59">
        <f t="shared" ref="I174:O174" si="52">SUM(I162:I173)</f>
        <v>517</v>
      </c>
      <c r="J174" s="59">
        <f t="shared" si="52"/>
        <v>88.5</v>
      </c>
      <c r="K174" s="59">
        <f t="shared" si="52"/>
        <v>428.5</v>
      </c>
      <c r="L174" s="57">
        <f t="shared" si="52"/>
        <v>12</v>
      </c>
      <c r="M174" s="57">
        <f t="shared" si="52"/>
        <v>2</v>
      </c>
      <c r="N174" s="57">
        <f t="shared" si="52"/>
        <v>10</v>
      </c>
      <c r="O174" s="57">
        <f t="shared" si="52"/>
        <v>34</v>
      </c>
      <c r="P174" s="57"/>
      <c r="Q174" s="57">
        <f t="shared" si="46"/>
        <v>34</v>
      </c>
      <c r="R174" s="60"/>
      <c r="S174" s="34">
        <v>2</v>
      </c>
      <c r="T174" s="42">
        <v>42440</v>
      </c>
      <c r="U174" s="39">
        <v>42446</v>
      </c>
      <c r="V174" s="34" t="s">
        <v>112</v>
      </c>
      <c r="W174" s="42">
        <v>43465</v>
      </c>
      <c r="X174" s="34" t="s">
        <v>33</v>
      </c>
      <c r="Y174" s="42" t="s">
        <v>64</v>
      </c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</row>
    <row r="175" spans="1:37" s="1" customFormat="1" ht="24.95" customHeight="1" x14ac:dyDescent="0.2">
      <c r="A175" s="90">
        <v>11</v>
      </c>
      <c r="B175" s="87" t="s">
        <v>70</v>
      </c>
      <c r="C175" s="87" t="s">
        <v>113</v>
      </c>
      <c r="D175" s="89" t="s">
        <v>31</v>
      </c>
      <c r="E175" s="87" t="s">
        <v>18</v>
      </c>
      <c r="F175" s="56">
        <v>3</v>
      </c>
      <c r="G175" s="88"/>
      <c r="H175" s="88">
        <v>51.7</v>
      </c>
      <c r="I175" s="88">
        <f t="shared" ref="I175:I186" si="53">IF(R175="Подлежит расселению",H175,IF(R175="Расселено",0,IF(R175="Пустующие",0,IF(R175="В суде",H175))))</f>
        <v>51.7</v>
      </c>
      <c r="J175" s="88">
        <f t="shared" ref="J175:J186" si="54">IF(E175="Муниципальная",I175,IF(E175="Частная",0))</f>
        <v>51.7</v>
      </c>
      <c r="K175" s="88">
        <f t="shared" ref="K175:K186" si="55">IF(E175="Муниципальная",0,IF(E175="Частная",I175))</f>
        <v>0</v>
      </c>
      <c r="L175" s="89">
        <f t="shared" ref="L175:N186" si="56">IF(I175&gt;0,1,IF(I175=0,0))</f>
        <v>1</v>
      </c>
      <c r="M175" s="89">
        <f t="shared" si="56"/>
        <v>1</v>
      </c>
      <c r="N175" s="89">
        <f t="shared" si="56"/>
        <v>0</v>
      </c>
      <c r="O175" s="89">
        <v>2</v>
      </c>
      <c r="P175" s="89"/>
      <c r="Q175" s="89">
        <f t="shared" si="46"/>
        <v>2</v>
      </c>
      <c r="R175" s="87" t="s">
        <v>32</v>
      </c>
      <c r="S175" s="87">
        <v>3</v>
      </c>
      <c r="T175" s="35">
        <v>42440</v>
      </c>
      <c r="U175" s="37">
        <v>42446</v>
      </c>
      <c r="V175" s="87" t="s">
        <v>114</v>
      </c>
      <c r="W175" s="35">
        <v>43465</v>
      </c>
      <c r="X175" s="87" t="s">
        <v>33</v>
      </c>
      <c r="Y175" s="35" t="s">
        <v>64</v>
      </c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s="1" customFormat="1" ht="24.95" customHeight="1" x14ac:dyDescent="0.2">
      <c r="A176" s="90">
        <v>11</v>
      </c>
      <c r="B176" s="87" t="s">
        <v>70</v>
      </c>
      <c r="C176" s="87" t="s">
        <v>113</v>
      </c>
      <c r="D176" s="89" t="s">
        <v>35</v>
      </c>
      <c r="E176" s="87" t="s">
        <v>18</v>
      </c>
      <c r="F176" s="56">
        <v>2</v>
      </c>
      <c r="G176" s="88"/>
      <c r="H176" s="88">
        <v>42</v>
      </c>
      <c r="I176" s="88">
        <f t="shared" si="53"/>
        <v>42</v>
      </c>
      <c r="J176" s="88">
        <f t="shared" si="54"/>
        <v>42</v>
      </c>
      <c r="K176" s="88">
        <f t="shared" si="55"/>
        <v>0</v>
      </c>
      <c r="L176" s="89">
        <f t="shared" si="56"/>
        <v>1</v>
      </c>
      <c r="M176" s="89">
        <f t="shared" si="56"/>
        <v>1</v>
      </c>
      <c r="N176" s="89">
        <f t="shared" si="56"/>
        <v>0</v>
      </c>
      <c r="O176" s="89">
        <v>3</v>
      </c>
      <c r="P176" s="89"/>
      <c r="Q176" s="89">
        <f t="shared" si="46"/>
        <v>3</v>
      </c>
      <c r="R176" s="87" t="s">
        <v>32</v>
      </c>
      <c r="S176" s="87">
        <v>3</v>
      </c>
      <c r="T176" s="35">
        <v>42440</v>
      </c>
      <c r="U176" s="37">
        <v>42446</v>
      </c>
      <c r="V176" s="87" t="s">
        <v>114</v>
      </c>
      <c r="W176" s="35">
        <v>43465</v>
      </c>
      <c r="X176" s="87" t="s">
        <v>33</v>
      </c>
      <c r="Y176" s="35" t="s">
        <v>64</v>
      </c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s="1" customFormat="1" ht="24.95" customHeight="1" x14ac:dyDescent="0.2">
      <c r="A177" s="90">
        <v>11</v>
      </c>
      <c r="B177" s="87" t="s">
        <v>70</v>
      </c>
      <c r="C177" s="87" t="s">
        <v>113</v>
      </c>
      <c r="D177" s="89" t="s">
        <v>36</v>
      </c>
      <c r="E177" s="87" t="s">
        <v>19</v>
      </c>
      <c r="F177" s="56">
        <v>1</v>
      </c>
      <c r="G177" s="88"/>
      <c r="H177" s="88">
        <v>31.2</v>
      </c>
      <c r="I177" s="88">
        <f t="shared" si="53"/>
        <v>31.2</v>
      </c>
      <c r="J177" s="88">
        <f t="shared" si="54"/>
        <v>0</v>
      </c>
      <c r="K177" s="88">
        <f t="shared" si="55"/>
        <v>31.2</v>
      </c>
      <c r="L177" s="89">
        <f t="shared" si="56"/>
        <v>1</v>
      </c>
      <c r="M177" s="89">
        <f t="shared" si="56"/>
        <v>0</v>
      </c>
      <c r="N177" s="89">
        <f t="shared" si="56"/>
        <v>1</v>
      </c>
      <c r="O177" s="89">
        <v>1</v>
      </c>
      <c r="P177" s="89"/>
      <c r="Q177" s="89">
        <f t="shared" si="46"/>
        <v>1</v>
      </c>
      <c r="R177" s="87" t="s">
        <v>32</v>
      </c>
      <c r="S177" s="87">
        <v>3</v>
      </c>
      <c r="T177" s="35">
        <v>42440</v>
      </c>
      <c r="U177" s="37">
        <v>42446</v>
      </c>
      <c r="V177" s="87" t="s">
        <v>114</v>
      </c>
      <c r="W177" s="35">
        <v>43465</v>
      </c>
      <c r="X177" s="87" t="s">
        <v>33</v>
      </c>
      <c r="Y177" s="35" t="s">
        <v>64</v>
      </c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s="1" customFormat="1" ht="24.95" customHeight="1" x14ac:dyDescent="0.2">
      <c r="A178" s="90">
        <v>11</v>
      </c>
      <c r="B178" s="87" t="s">
        <v>70</v>
      </c>
      <c r="C178" s="87" t="s">
        <v>113</v>
      </c>
      <c r="D178" s="89" t="s">
        <v>37</v>
      </c>
      <c r="E178" s="87" t="s">
        <v>18</v>
      </c>
      <c r="F178" s="56">
        <v>3</v>
      </c>
      <c r="G178" s="88"/>
      <c r="H178" s="88">
        <v>51.7</v>
      </c>
      <c r="I178" s="88">
        <f t="shared" si="53"/>
        <v>51.7</v>
      </c>
      <c r="J178" s="88">
        <f t="shared" si="54"/>
        <v>51.7</v>
      </c>
      <c r="K178" s="88">
        <f t="shared" si="55"/>
        <v>0</v>
      </c>
      <c r="L178" s="89">
        <f t="shared" si="56"/>
        <v>1</v>
      </c>
      <c r="M178" s="89">
        <f t="shared" si="56"/>
        <v>1</v>
      </c>
      <c r="N178" s="89">
        <f t="shared" si="56"/>
        <v>0</v>
      </c>
      <c r="O178" s="89">
        <v>4</v>
      </c>
      <c r="P178" s="89"/>
      <c r="Q178" s="89">
        <f t="shared" si="46"/>
        <v>4</v>
      </c>
      <c r="R178" s="87" t="s">
        <v>32</v>
      </c>
      <c r="S178" s="87">
        <v>3</v>
      </c>
      <c r="T178" s="35">
        <v>42440</v>
      </c>
      <c r="U178" s="37">
        <v>42446</v>
      </c>
      <c r="V178" s="87" t="s">
        <v>114</v>
      </c>
      <c r="W178" s="35">
        <v>43465</v>
      </c>
      <c r="X178" s="87" t="s">
        <v>33</v>
      </c>
      <c r="Y178" s="35" t="s">
        <v>64</v>
      </c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s="1" customFormat="1" ht="24.95" customHeight="1" x14ac:dyDescent="0.2">
      <c r="A179" s="90">
        <v>11</v>
      </c>
      <c r="B179" s="87" t="s">
        <v>70</v>
      </c>
      <c r="C179" s="87" t="s">
        <v>113</v>
      </c>
      <c r="D179" s="89" t="s">
        <v>38</v>
      </c>
      <c r="E179" s="87" t="s">
        <v>19</v>
      </c>
      <c r="F179" s="56">
        <v>2</v>
      </c>
      <c r="G179" s="88"/>
      <c r="H179" s="88">
        <v>42.5</v>
      </c>
      <c r="I179" s="88">
        <f t="shared" si="53"/>
        <v>42.5</v>
      </c>
      <c r="J179" s="88">
        <f t="shared" si="54"/>
        <v>0</v>
      </c>
      <c r="K179" s="88">
        <f t="shared" si="55"/>
        <v>42.5</v>
      </c>
      <c r="L179" s="89">
        <f t="shared" si="56"/>
        <v>1</v>
      </c>
      <c r="M179" s="89">
        <f t="shared" si="56"/>
        <v>0</v>
      </c>
      <c r="N179" s="89">
        <f t="shared" si="56"/>
        <v>1</v>
      </c>
      <c r="O179" s="89">
        <v>1</v>
      </c>
      <c r="P179" s="89"/>
      <c r="Q179" s="89">
        <f t="shared" si="46"/>
        <v>1</v>
      </c>
      <c r="R179" s="87" t="s">
        <v>32</v>
      </c>
      <c r="S179" s="87">
        <v>3</v>
      </c>
      <c r="T179" s="35">
        <v>42440</v>
      </c>
      <c r="U179" s="37">
        <v>42446</v>
      </c>
      <c r="V179" s="87" t="s">
        <v>114</v>
      </c>
      <c r="W179" s="35">
        <v>43465</v>
      </c>
      <c r="X179" s="87" t="s">
        <v>33</v>
      </c>
      <c r="Y179" s="35" t="s">
        <v>64</v>
      </c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s="1" customFormat="1" ht="24.95" customHeight="1" x14ac:dyDescent="0.2">
      <c r="A180" s="90">
        <v>11</v>
      </c>
      <c r="B180" s="87" t="s">
        <v>70</v>
      </c>
      <c r="C180" s="87" t="s">
        <v>113</v>
      </c>
      <c r="D180" s="89" t="s">
        <v>39</v>
      </c>
      <c r="E180" s="87" t="s">
        <v>18</v>
      </c>
      <c r="F180" s="56">
        <v>1</v>
      </c>
      <c r="G180" s="88"/>
      <c r="H180" s="88">
        <v>31.6</v>
      </c>
      <c r="I180" s="88">
        <f t="shared" si="53"/>
        <v>31.6</v>
      </c>
      <c r="J180" s="88">
        <f t="shared" si="54"/>
        <v>31.6</v>
      </c>
      <c r="K180" s="88">
        <f t="shared" si="55"/>
        <v>0</v>
      </c>
      <c r="L180" s="89">
        <f t="shared" si="56"/>
        <v>1</v>
      </c>
      <c r="M180" s="89">
        <f t="shared" si="56"/>
        <v>1</v>
      </c>
      <c r="N180" s="89">
        <f t="shared" si="56"/>
        <v>0</v>
      </c>
      <c r="O180" s="89">
        <v>1</v>
      </c>
      <c r="P180" s="89"/>
      <c r="Q180" s="89">
        <f t="shared" si="46"/>
        <v>1</v>
      </c>
      <c r="R180" s="87" t="s">
        <v>32</v>
      </c>
      <c r="S180" s="87">
        <v>3</v>
      </c>
      <c r="T180" s="35">
        <v>42440</v>
      </c>
      <c r="U180" s="37">
        <v>42446</v>
      </c>
      <c r="V180" s="87" t="s">
        <v>114</v>
      </c>
      <c r="W180" s="35">
        <v>43465</v>
      </c>
      <c r="X180" s="87" t="s">
        <v>33</v>
      </c>
      <c r="Y180" s="35" t="s">
        <v>64</v>
      </c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s="1" customFormat="1" ht="24.95" customHeight="1" x14ac:dyDescent="0.2">
      <c r="A181" s="90">
        <v>11</v>
      </c>
      <c r="B181" s="87" t="s">
        <v>70</v>
      </c>
      <c r="C181" s="87" t="s">
        <v>113</v>
      </c>
      <c r="D181" s="89" t="s">
        <v>40</v>
      </c>
      <c r="E181" s="87" t="s">
        <v>19</v>
      </c>
      <c r="F181" s="56">
        <v>1</v>
      </c>
      <c r="G181" s="88"/>
      <c r="H181" s="88">
        <v>30.9</v>
      </c>
      <c r="I181" s="88">
        <f t="shared" si="53"/>
        <v>30.9</v>
      </c>
      <c r="J181" s="88">
        <f t="shared" si="54"/>
        <v>0</v>
      </c>
      <c r="K181" s="88">
        <f t="shared" si="55"/>
        <v>30.9</v>
      </c>
      <c r="L181" s="89">
        <f t="shared" si="56"/>
        <v>1</v>
      </c>
      <c r="M181" s="89">
        <f t="shared" si="56"/>
        <v>0</v>
      </c>
      <c r="N181" s="89">
        <f t="shared" si="56"/>
        <v>1</v>
      </c>
      <c r="O181" s="89">
        <v>1</v>
      </c>
      <c r="P181" s="89"/>
      <c r="Q181" s="89">
        <f t="shared" si="46"/>
        <v>1</v>
      </c>
      <c r="R181" s="87" t="s">
        <v>32</v>
      </c>
      <c r="S181" s="87">
        <v>3</v>
      </c>
      <c r="T181" s="35">
        <v>42440</v>
      </c>
      <c r="U181" s="37">
        <v>42446</v>
      </c>
      <c r="V181" s="87" t="s">
        <v>114</v>
      </c>
      <c r="W181" s="35">
        <v>43465</v>
      </c>
      <c r="X181" s="87" t="s">
        <v>33</v>
      </c>
      <c r="Y181" s="35" t="s">
        <v>64</v>
      </c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s="1" customFormat="1" ht="24.95" customHeight="1" x14ac:dyDescent="0.2">
      <c r="A182" s="90">
        <v>11</v>
      </c>
      <c r="B182" s="87" t="s">
        <v>70</v>
      </c>
      <c r="C182" s="87" t="s">
        <v>113</v>
      </c>
      <c r="D182" s="89" t="s">
        <v>41</v>
      </c>
      <c r="E182" s="87" t="s">
        <v>18</v>
      </c>
      <c r="F182" s="56">
        <v>4</v>
      </c>
      <c r="G182" s="88"/>
      <c r="H182" s="88">
        <v>42.7</v>
      </c>
      <c r="I182" s="88">
        <f t="shared" si="53"/>
        <v>42.7</v>
      </c>
      <c r="J182" s="88">
        <f t="shared" si="54"/>
        <v>42.7</v>
      </c>
      <c r="K182" s="88">
        <f t="shared" si="55"/>
        <v>0</v>
      </c>
      <c r="L182" s="89">
        <f t="shared" si="56"/>
        <v>1</v>
      </c>
      <c r="M182" s="89">
        <f t="shared" si="56"/>
        <v>1</v>
      </c>
      <c r="N182" s="89">
        <f t="shared" si="56"/>
        <v>0</v>
      </c>
      <c r="O182" s="89">
        <v>4</v>
      </c>
      <c r="P182" s="89"/>
      <c r="Q182" s="89">
        <f t="shared" si="46"/>
        <v>4</v>
      </c>
      <c r="R182" s="87" t="s">
        <v>32</v>
      </c>
      <c r="S182" s="87">
        <v>3</v>
      </c>
      <c r="T182" s="35">
        <v>42440</v>
      </c>
      <c r="U182" s="37">
        <v>42446</v>
      </c>
      <c r="V182" s="87" t="s">
        <v>114</v>
      </c>
      <c r="W182" s="35">
        <v>43465</v>
      </c>
      <c r="X182" s="87" t="s">
        <v>33</v>
      </c>
      <c r="Y182" s="35" t="s">
        <v>64</v>
      </c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s="1" customFormat="1" ht="24.95" customHeight="1" x14ac:dyDescent="0.2">
      <c r="A183" s="90">
        <v>11</v>
      </c>
      <c r="B183" s="87" t="s">
        <v>70</v>
      </c>
      <c r="C183" s="87" t="s">
        <v>113</v>
      </c>
      <c r="D183" s="89" t="s">
        <v>42</v>
      </c>
      <c r="E183" s="87" t="s">
        <v>18</v>
      </c>
      <c r="F183" s="56">
        <v>3</v>
      </c>
      <c r="G183" s="88"/>
      <c r="H183" s="88">
        <v>52.2</v>
      </c>
      <c r="I183" s="88">
        <f t="shared" si="53"/>
        <v>52.2</v>
      </c>
      <c r="J183" s="88">
        <f t="shared" si="54"/>
        <v>52.2</v>
      </c>
      <c r="K183" s="88">
        <f t="shared" si="55"/>
        <v>0</v>
      </c>
      <c r="L183" s="89">
        <f t="shared" si="56"/>
        <v>1</v>
      </c>
      <c r="M183" s="89">
        <f t="shared" si="56"/>
        <v>1</v>
      </c>
      <c r="N183" s="89">
        <f t="shared" si="56"/>
        <v>0</v>
      </c>
      <c r="O183" s="89">
        <v>3</v>
      </c>
      <c r="P183" s="89"/>
      <c r="Q183" s="89">
        <f t="shared" si="46"/>
        <v>3</v>
      </c>
      <c r="R183" s="87" t="s">
        <v>32</v>
      </c>
      <c r="S183" s="87">
        <v>3</v>
      </c>
      <c r="T183" s="35">
        <v>42440</v>
      </c>
      <c r="U183" s="37">
        <v>42446</v>
      </c>
      <c r="V183" s="87" t="s">
        <v>114</v>
      </c>
      <c r="W183" s="35">
        <v>43465</v>
      </c>
      <c r="X183" s="87" t="s">
        <v>33</v>
      </c>
      <c r="Y183" s="35" t="s">
        <v>64</v>
      </c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s="1" customFormat="1" ht="24.95" customHeight="1" x14ac:dyDescent="0.2">
      <c r="A184" s="90">
        <v>11</v>
      </c>
      <c r="B184" s="87" t="s">
        <v>70</v>
      </c>
      <c r="C184" s="87" t="s">
        <v>113</v>
      </c>
      <c r="D184" s="89" t="s">
        <v>43</v>
      </c>
      <c r="E184" s="87" t="s">
        <v>19</v>
      </c>
      <c r="F184" s="56">
        <v>1</v>
      </c>
      <c r="G184" s="88"/>
      <c r="H184" s="88">
        <v>30.7</v>
      </c>
      <c r="I184" s="88">
        <f t="shared" si="53"/>
        <v>30.7</v>
      </c>
      <c r="J184" s="88">
        <f t="shared" si="54"/>
        <v>0</v>
      </c>
      <c r="K184" s="88">
        <f t="shared" si="55"/>
        <v>30.7</v>
      </c>
      <c r="L184" s="89">
        <f t="shared" si="56"/>
        <v>1</v>
      </c>
      <c r="M184" s="89">
        <f t="shared" si="56"/>
        <v>0</v>
      </c>
      <c r="N184" s="89">
        <f t="shared" si="56"/>
        <v>1</v>
      </c>
      <c r="O184" s="89">
        <v>2</v>
      </c>
      <c r="P184" s="89"/>
      <c r="Q184" s="89">
        <f t="shared" si="46"/>
        <v>2</v>
      </c>
      <c r="R184" s="87" t="s">
        <v>32</v>
      </c>
      <c r="S184" s="87">
        <v>3</v>
      </c>
      <c r="T184" s="35">
        <v>42440</v>
      </c>
      <c r="U184" s="37">
        <v>42446</v>
      </c>
      <c r="V184" s="87" t="s">
        <v>114</v>
      </c>
      <c r="W184" s="35">
        <v>43465</v>
      </c>
      <c r="X184" s="87" t="s">
        <v>33</v>
      </c>
      <c r="Y184" s="35" t="s">
        <v>64</v>
      </c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s="1" customFormat="1" ht="24.95" customHeight="1" x14ac:dyDescent="0.2">
      <c r="A185" s="90">
        <v>11</v>
      </c>
      <c r="B185" s="87" t="s">
        <v>70</v>
      </c>
      <c r="C185" s="87" t="s">
        <v>113</v>
      </c>
      <c r="D185" s="89" t="s">
        <v>44</v>
      </c>
      <c r="E185" s="87" t="s">
        <v>19</v>
      </c>
      <c r="F185" s="56">
        <v>2</v>
      </c>
      <c r="G185" s="88"/>
      <c r="H185" s="88">
        <v>42.4</v>
      </c>
      <c r="I185" s="88">
        <f t="shared" si="53"/>
        <v>42.4</v>
      </c>
      <c r="J185" s="88">
        <f t="shared" si="54"/>
        <v>0</v>
      </c>
      <c r="K185" s="88">
        <f t="shared" si="55"/>
        <v>42.4</v>
      </c>
      <c r="L185" s="89">
        <f t="shared" si="56"/>
        <v>1</v>
      </c>
      <c r="M185" s="89">
        <f t="shared" si="56"/>
        <v>0</v>
      </c>
      <c r="N185" s="89">
        <f t="shared" si="56"/>
        <v>1</v>
      </c>
      <c r="O185" s="89">
        <v>0</v>
      </c>
      <c r="P185" s="89"/>
      <c r="Q185" s="89">
        <f t="shared" si="46"/>
        <v>0</v>
      </c>
      <c r="R185" s="87" t="s">
        <v>32</v>
      </c>
      <c r="S185" s="87">
        <v>3</v>
      </c>
      <c r="T185" s="35">
        <v>42440</v>
      </c>
      <c r="U185" s="37">
        <v>42446</v>
      </c>
      <c r="V185" s="87" t="s">
        <v>114</v>
      </c>
      <c r="W185" s="35">
        <v>43465</v>
      </c>
      <c r="X185" s="87" t="s">
        <v>33</v>
      </c>
      <c r="Y185" s="35" t="s">
        <v>64</v>
      </c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s="1" customFormat="1" ht="24.95" customHeight="1" x14ac:dyDescent="0.2">
      <c r="A186" s="90">
        <v>11</v>
      </c>
      <c r="B186" s="87" t="s">
        <v>70</v>
      </c>
      <c r="C186" s="87" t="s">
        <v>113</v>
      </c>
      <c r="D186" s="89" t="s">
        <v>45</v>
      </c>
      <c r="E186" s="87" t="s">
        <v>19</v>
      </c>
      <c r="F186" s="56">
        <v>3</v>
      </c>
      <c r="G186" s="88"/>
      <c r="H186" s="88">
        <v>52.2</v>
      </c>
      <c r="I186" s="88">
        <f t="shared" si="53"/>
        <v>52.2</v>
      </c>
      <c r="J186" s="88">
        <f t="shared" si="54"/>
        <v>0</v>
      </c>
      <c r="K186" s="88">
        <f t="shared" si="55"/>
        <v>52.2</v>
      </c>
      <c r="L186" s="89">
        <f t="shared" si="56"/>
        <v>1</v>
      </c>
      <c r="M186" s="89">
        <f t="shared" si="56"/>
        <v>0</v>
      </c>
      <c r="N186" s="89">
        <f t="shared" si="56"/>
        <v>1</v>
      </c>
      <c r="O186" s="89">
        <v>3</v>
      </c>
      <c r="P186" s="89"/>
      <c r="Q186" s="89">
        <f t="shared" si="46"/>
        <v>3</v>
      </c>
      <c r="R186" s="87" t="s">
        <v>32</v>
      </c>
      <c r="S186" s="87">
        <v>3</v>
      </c>
      <c r="T186" s="35">
        <v>42440</v>
      </c>
      <c r="U186" s="37">
        <v>42446</v>
      </c>
      <c r="V186" s="87" t="s">
        <v>114</v>
      </c>
      <c r="W186" s="35">
        <v>43465</v>
      </c>
      <c r="X186" s="87" t="s">
        <v>33</v>
      </c>
      <c r="Y186" s="35" t="s">
        <v>64</v>
      </c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s="6" customFormat="1" ht="24.95" customHeight="1" x14ac:dyDescent="0.2">
      <c r="A187" s="22">
        <v>11</v>
      </c>
      <c r="B187" s="34" t="s">
        <v>70</v>
      </c>
      <c r="C187" s="34" t="s">
        <v>113</v>
      </c>
      <c r="D187" s="57">
        <f>COUNTA(D175:D186)</f>
        <v>12</v>
      </c>
      <c r="E187" s="34" t="s">
        <v>46</v>
      </c>
      <c r="F187" s="58"/>
      <c r="G187" s="59">
        <v>541.79999999999995</v>
      </c>
      <c r="H187" s="59">
        <f>SUM(H175:H186)</f>
        <v>501.79999999999995</v>
      </c>
      <c r="I187" s="59">
        <f t="shared" ref="I187:O187" si="57">SUM(I175:I186)</f>
        <v>501.79999999999995</v>
      </c>
      <c r="J187" s="59">
        <f t="shared" si="57"/>
        <v>271.89999999999998</v>
      </c>
      <c r="K187" s="59">
        <f t="shared" si="57"/>
        <v>229.89999999999998</v>
      </c>
      <c r="L187" s="57">
        <f t="shared" si="57"/>
        <v>12</v>
      </c>
      <c r="M187" s="57">
        <f t="shared" si="57"/>
        <v>6</v>
      </c>
      <c r="N187" s="57">
        <f t="shared" si="57"/>
        <v>6</v>
      </c>
      <c r="O187" s="57">
        <f t="shared" si="57"/>
        <v>25</v>
      </c>
      <c r="P187" s="57"/>
      <c r="Q187" s="57">
        <f t="shared" si="46"/>
        <v>25</v>
      </c>
      <c r="R187" s="60"/>
      <c r="S187" s="34">
        <v>3</v>
      </c>
      <c r="T187" s="42">
        <v>42440</v>
      </c>
      <c r="U187" s="39">
        <v>42446</v>
      </c>
      <c r="V187" s="34" t="s">
        <v>114</v>
      </c>
      <c r="W187" s="42">
        <v>43465</v>
      </c>
      <c r="X187" s="34" t="s">
        <v>33</v>
      </c>
      <c r="Y187" s="42" t="s">
        <v>64</v>
      </c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</row>
    <row r="188" spans="1:37" s="1" customFormat="1" ht="24.95" customHeight="1" x14ac:dyDescent="0.2">
      <c r="A188" s="90">
        <v>12</v>
      </c>
      <c r="B188" s="87" t="s">
        <v>70</v>
      </c>
      <c r="C188" s="87" t="s">
        <v>115</v>
      </c>
      <c r="D188" s="89" t="s">
        <v>31</v>
      </c>
      <c r="E188" s="87" t="s">
        <v>19</v>
      </c>
      <c r="F188" s="56">
        <v>3</v>
      </c>
      <c r="G188" s="88"/>
      <c r="H188" s="88">
        <v>53.6</v>
      </c>
      <c r="I188" s="88">
        <f t="shared" ref="I188:I199" si="58">IF(R188="Подлежит расселению",H188,IF(R188="Расселено",0,IF(R188="Пустующие",0,IF(R188="В суде",H188))))</f>
        <v>53.6</v>
      </c>
      <c r="J188" s="88">
        <f t="shared" ref="J188:J199" si="59">IF(E188="Муниципальная",I188,IF(E188="Частная",0))</f>
        <v>0</v>
      </c>
      <c r="K188" s="88">
        <f t="shared" ref="K188:K199" si="60">IF(E188="Муниципальная",0,IF(E188="Частная",I188))</f>
        <v>53.6</v>
      </c>
      <c r="L188" s="89">
        <f t="shared" ref="L188:N199" si="61">IF(I188&gt;0,1,IF(I188=0,0))</f>
        <v>1</v>
      </c>
      <c r="M188" s="89">
        <f t="shared" si="61"/>
        <v>0</v>
      </c>
      <c r="N188" s="89">
        <f t="shared" si="61"/>
        <v>1</v>
      </c>
      <c r="O188" s="89">
        <v>2</v>
      </c>
      <c r="P188" s="89"/>
      <c r="Q188" s="89">
        <f t="shared" si="46"/>
        <v>2</v>
      </c>
      <c r="R188" s="87" t="s">
        <v>32</v>
      </c>
      <c r="S188" s="87">
        <v>6</v>
      </c>
      <c r="T188" s="35">
        <v>42502</v>
      </c>
      <c r="U188" s="35">
        <v>42508</v>
      </c>
      <c r="V188" s="87" t="s">
        <v>116</v>
      </c>
      <c r="W188" s="35">
        <v>43465</v>
      </c>
      <c r="X188" s="87" t="s">
        <v>33</v>
      </c>
      <c r="Y188" s="35" t="s">
        <v>64</v>
      </c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s="1" customFormat="1" ht="24.95" customHeight="1" x14ac:dyDescent="0.2">
      <c r="A189" s="90">
        <v>12</v>
      </c>
      <c r="B189" s="87" t="s">
        <v>70</v>
      </c>
      <c r="C189" s="87" t="s">
        <v>115</v>
      </c>
      <c r="D189" s="89" t="s">
        <v>35</v>
      </c>
      <c r="E189" s="87" t="s">
        <v>18</v>
      </c>
      <c r="F189" s="56">
        <v>1</v>
      </c>
      <c r="G189" s="88"/>
      <c r="H189" s="88">
        <v>42.6</v>
      </c>
      <c r="I189" s="88">
        <f t="shared" si="58"/>
        <v>42.6</v>
      </c>
      <c r="J189" s="88">
        <f t="shared" si="59"/>
        <v>42.6</v>
      </c>
      <c r="K189" s="88">
        <f t="shared" si="60"/>
        <v>0</v>
      </c>
      <c r="L189" s="89">
        <f t="shared" si="61"/>
        <v>1</v>
      </c>
      <c r="M189" s="89">
        <f t="shared" si="61"/>
        <v>1</v>
      </c>
      <c r="N189" s="89">
        <f t="shared" si="61"/>
        <v>0</v>
      </c>
      <c r="O189" s="89">
        <v>2</v>
      </c>
      <c r="P189" s="89"/>
      <c r="Q189" s="89">
        <f t="shared" si="46"/>
        <v>2</v>
      </c>
      <c r="R189" s="87" t="s">
        <v>32</v>
      </c>
      <c r="S189" s="87">
        <v>6</v>
      </c>
      <c r="T189" s="35">
        <v>42502</v>
      </c>
      <c r="U189" s="35">
        <v>42508</v>
      </c>
      <c r="V189" s="87" t="s">
        <v>116</v>
      </c>
      <c r="W189" s="35">
        <v>43465</v>
      </c>
      <c r="X189" s="87" t="s">
        <v>33</v>
      </c>
      <c r="Y189" s="35" t="s">
        <v>64</v>
      </c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s="1" customFormat="1" ht="24.95" customHeight="1" x14ac:dyDescent="0.2">
      <c r="A190" s="90">
        <v>12</v>
      </c>
      <c r="B190" s="87" t="s">
        <v>70</v>
      </c>
      <c r="C190" s="87" t="s">
        <v>115</v>
      </c>
      <c r="D190" s="89" t="s">
        <v>36</v>
      </c>
      <c r="E190" s="87" t="s">
        <v>18</v>
      </c>
      <c r="F190" s="56">
        <v>1</v>
      </c>
      <c r="G190" s="88"/>
      <c r="H190" s="88">
        <v>31</v>
      </c>
      <c r="I190" s="88">
        <f t="shared" si="58"/>
        <v>31</v>
      </c>
      <c r="J190" s="88">
        <f t="shared" si="59"/>
        <v>31</v>
      </c>
      <c r="K190" s="88">
        <f t="shared" si="60"/>
        <v>0</v>
      </c>
      <c r="L190" s="89">
        <f t="shared" si="61"/>
        <v>1</v>
      </c>
      <c r="M190" s="89">
        <f t="shared" si="61"/>
        <v>1</v>
      </c>
      <c r="N190" s="89">
        <f t="shared" si="61"/>
        <v>0</v>
      </c>
      <c r="O190" s="89">
        <v>3</v>
      </c>
      <c r="P190" s="89"/>
      <c r="Q190" s="89">
        <f t="shared" si="46"/>
        <v>3</v>
      </c>
      <c r="R190" s="87" t="s">
        <v>32</v>
      </c>
      <c r="S190" s="87">
        <v>6</v>
      </c>
      <c r="T190" s="35">
        <v>42502</v>
      </c>
      <c r="U190" s="35">
        <v>42508</v>
      </c>
      <c r="V190" s="87" t="s">
        <v>116</v>
      </c>
      <c r="W190" s="35">
        <v>43465</v>
      </c>
      <c r="X190" s="87" t="s">
        <v>33</v>
      </c>
      <c r="Y190" s="35" t="s">
        <v>64</v>
      </c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s="1" customFormat="1" ht="24.95" customHeight="1" x14ac:dyDescent="0.2">
      <c r="A191" s="90">
        <v>12</v>
      </c>
      <c r="B191" s="87" t="s">
        <v>70</v>
      </c>
      <c r="C191" s="87" t="s">
        <v>115</v>
      </c>
      <c r="D191" s="89" t="s">
        <v>37</v>
      </c>
      <c r="E191" s="87" t="s">
        <v>18</v>
      </c>
      <c r="F191" s="56">
        <v>3</v>
      </c>
      <c r="G191" s="88"/>
      <c r="H191" s="88">
        <v>53.3</v>
      </c>
      <c r="I191" s="88">
        <f t="shared" si="58"/>
        <v>0</v>
      </c>
      <c r="J191" s="88">
        <f t="shared" si="59"/>
        <v>0</v>
      </c>
      <c r="K191" s="88">
        <f t="shared" si="60"/>
        <v>0</v>
      </c>
      <c r="L191" s="89">
        <f t="shared" si="61"/>
        <v>0</v>
      </c>
      <c r="M191" s="89">
        <f t="shared" si="61"/>
        <v>0</v>
      </c>
      <c r="N191" s="89">
        <f t="shared" si="61"/>
        <v>0</v>
      </c>
      <c r="O191" s="89">
        <v>0</v>
      </c>
      <c r="P191" s="89"/>
      <c r="Q191" s="89">
        <v>0</v>
      </c>
      <c r="R191" s="87" t="s">
        <v>53</v>
      </c>
      <c r="S191" s="87">
        <v>6</v>
      </c>
      <c r="T191" s="35">
        <v>42502</v>
      </c>
      <c r="U191" s="35">
        <v>42508</v>
      </c>
      <c r="V191" s="87" t="s">
        <v>116</v>
      </c>
      <c r="W191" s="35">
        <v>43465</v>
      </c>
      <c r="X191" s="87" t="s">
        <v>33</v>
      </c>
      <c r="Y191" s="35" t="s">
        <v>64</v>
      </c>
      <c r="Z191" s="4" t="s">
        <v>117</v>
      </c>
      <c r="AA191" s="4">
        <v>12</v>
      </c>
      <c r="AB191" s="4">
        <v>4</v>
      </c>
      <c r="AC191" s="4">
        <v>92.1</v>
      </c>
      <c r="AD191" s="7" t="s">
        <v>118</v>
      </c>
      <c r="AE191" s="7">
        <v>0</v>
      </c>
      <c r="AF191" s="4"/>
      <c r="AG191" s="4"/>
      <c r="AH191" s="4"/>
      <c r="AI191" s="4"/>
      <c r="AJ191" s="4"/>
      <c r="AK191" s="4"/>
    </row>
    <row r="192" spans="1:37" s="1" customFormat="1" ht="24.95" customHeight="1" x14ac:dyDescent="0.2">
      <c r="A192" s="90">
        <v>12</v>
      </c>
      <c r="B192" s="87" t="s">
        <v>70</v>
      </c>
      <c r="C192" s="87" t="s">
        <v>115</v>
      </c>
      <c r="D192" s="89" t="s">
        <v>38</v>
      </c>
      <c r="E192" s="87" t="s">
        <v>18</v>
      </c>
      <c r="F192" s="56">
        <v>2</v>
      </c>
      <c r="G192" s="88"/>
      <c r="H192" s="88">
        <v>42.7</v>
      </c>
      <c r="I192" s="88">
        <f t="shared" si="58"/>
        <v>42.7</v>
      </c>
      <c r="J192" s="88">
        <f t="shared" si="59"/>
        <v>42.7</v>
      </c>
      <c r="K192" s="88">
        <f t="shared" si="60"/>
        <v>0</v>
      </c>
      <c r="L192" s="89">
        <f t="shared" si="61"/>
        <v>1</v>
      </c>
      <c r="M192" s="89">
        <f t="shared" si="61"/>
        <v>1</v>
      </c>
      <c r="N192" s="89">
        <f t="shared" si="61"/>
        <v>0</v>
      </c>
      <c r="O192" s="89">
        <v>4</v>
      </c>
      <c r="P192" s="89"/>
      <c r="Q192" s="89">
        <f t="shared" si="46"/>
        <v>4</v>
      </c>
      <c r="R192" s="87" t="s">
        <v>32</v>
      </c>
      <c r="S192" s="87">
        <v>6</v>
      </c>
      <c r="T192" s="35">
        <v>42502</v>
      </c>
      <c r="U192" s="35">
        <v>42508</v>
      </c>
      <c r="V192" s="87" t="s">
        <v>116</v>
      </c>
      <c r="W192" s="35">
        <v>43465</v>
      </c>
      <c r="X192" s="87" t="s">
        <v>33</v>
      </c>
      <c r="Y192" s="35" t="s">
        <v>64</v>
      </c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s="1" customFormat="1" ht="24.95" customHeight="1" x14ac:dyDescent="0.2">
      <c r="A193" s="90">
        <v>12</v>
      </c>
      <c r="B193" s="87" t="s">
        <v>70</v>
      </c>
      <c r="C193" s="87" t="s">
        <v>115</v>
      </c>
      <c r="D193" s="89" t="s">
        <v>39</v>
      </c>
      <c r="E193" s="87" t="s">
        <v>18</v>
      </c>
      <c r="F193" s="56">
        <v>1</v>
      </c>
      <c r="G193" s="88"/>
      <c r="H193" s="88">
        <v>31.8</v>
      </c>
      <c r="I193" s="88">
        <f t="shared" si="58"/>
        <v>31.8</v>
      </c>
      <c r="J193" s="88">
        <f t="shared" si="59"/>
        <v>31.8</v>
      </c>
      <c r="K193" s="88">
        <f t="shared" si="60"/>
        <v>0</v>
      </c>
      <c r="L193" s="89">
        <f t="shared" si="61"/>
        <v>1</v>
      </c>
      <c r="M193" s="89">
        <f t="shared" si="61"/>
        <v>1</v>
      </c>
      <c r="N193" s="89">
        <f t="shared" si="61"/>
        <v>0</v>
      </c>
      <c r="O193" s="89">
        <v>1</v>
      </c>
      <c r="P193" s="89"/>
      <c r="Q193" s="89">
        <f t="shared" si="46"/>
        <v>1</v>
      </c>
      <c r="R193" s="87" t="s">
        <v>32</v>
      </c>
      <c r="S193" s="87">
        <v>6</v>
      </c>
      <c r="T193" s="35">
        <v>42502</v>
      </c>
      <c r="U193" s="35">
        <v>42508</v>
      </c>
      <c r="V193" s="87" t="s">
        <v>116</v>
      </c>
      <c r="W193" s="35">
        <v>43465</v>
      </c>
      <c r="X193" s="87" t="s">
        <v>33</v>
      </c>
      <c r="Y193" s="35" t="s">
        <v>64</v>
      </c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s="1" customFormat="1" ht="24.95" customHeight="1" x14ac:dyDescent="0.2">
      <c r="A194" s="90">
        <v>12</v>
      </c>
      <c r="B194" s="87" t="s">
        <v>70</v>
      </c>
      <c r="C194" s="87" t="s">
        <v>115</v>
      </c>
      <c r="D194" s="89" t="s">
        <v>40</v>
      </c>
      <c r="E194" s="87" t="s">
        <v>19</v>
      </c>
      <c r="F194" s="56">
        <v>1</v>
      </c>
      <c r="G194" s="88"/>
      <c r="H194" s="88">
        <v>30.6</v>
      </c>
      <c r="I194" s="88">
        <f t="shared" si="58"/>
        <v>30.6</v>
      </c>
      <c r="J194" s="88">
        <f t="shared" si="59"/>
        <v>0</v>
      </c>
      <c r="K194" s="88">
        <f t="shared" si="60"/>
        <v>30.6</v>
      </c>
      <c r="L194" s="89">
        <f t="shared" si="61"/>
        <v>1</v>
      </c>
      <c r="M194" s="89">
        <f t="shared" si="61"/>
        <v>0</v>
      </c>
      <c r="N194" s="89">
        <f t="shared" si="61"/>
        <v>1</v>
      </c>
      <c r="O194" s="89">
        <v>1</v>
      </c>
      <c r="P194" s="89"/>
      <c r="Q194" s="89">
        <f t="shared" si="46"/>
        <v>1</v>
      </c>
      <c r="R194" s="87" t="s">
        <v>32</v>
      </c>
      <c r="S194" s="87">
        <v>6</v>
      </c>
      <c r="T194" s="35">
        <v>42502</v>
      </c>
      <c r="U194" s="35">
        <v>42508</v>
      </c>
      <c r="V194" s="87" t="s">
        <v>116</v>
      </c>
      <c r="W194" s="35">
        <v>43465</v>
      </c>
      <c r="X194" s="87" t="s">
        <v>33</v>
      </c>
      <c r="Y194" s="35" t="s">
        <v>64</v>
      </c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s="1" customFormat="1" ht="24.95" customHeight="1" x14ac:dyDescent="0.2">
      <c r="A195" s="90">
        <v>12</v>
      </c>
      <c r="B195" s="87" t="s">
        <v>70</v>
      </c>
      <c r="C195" s="87" t="s">
        <v>115</v>
      </c>
      <c r="D195" s="89" t="s">
        <v>41</v>
      </c>
      <c r="E195" s="87" t="s">
        <v>18</v>
      </c>
      <c r="F195" s="56">
        <v>2</v>
      </c>
      <c r="G195" s="88"/>
      <c r="H195" s="88">
        <v>41.7</v>
      </c>
      <c r="I195" s="88">
        <f t="shared" si="58"/>
        <v>41.7</v>
      </c>
      <c r="J195" s="88">
        <f t="shared" si="59"/>
        <v>41.7</v>
      </c>
      <c r="K195" s="88">
        <f t="shared" si="60"/>
        <v>0</v>
      </c>
      <c r="L195" s="89">
        <f t="shared" si="61"/>
        <v>1</v>
      </c>
      <c r="M195" s="89">
        <f t="shared" si="61"/>
        <v>1</v>
      </c>
      <c r="N195" s="89">
        <f t="shared" si="61"/>
        <v>0</v>
      </c>
      <c r="O195" s="89">
        <v>2</v>
      </c>
      <c r="P195" s="89"/>
      <c r="Q195" s="89">
        <f t="shared" si="46"/>
        <v>2</v>
      </c>
      <c r="R195" s="87" t="s">
        <v>32</v>
      </c>
      <c r="S195" s="87">
        <v>6</v>
      </c>
      <c r="T195" s="35">
        <v>42502</v>
      </c>
      <c r="U195" s="35">
        <v>42508</v>
      </c>
      <c r="V195" s="87" t="s">
        <v>116</v>
      </c>
      <c r="W195" s="35">
        <v>43465</v>
      </c>
      <c r="X195" s="87" t="s">
        <v>33</v>
      </c>
      <c r="Y195" s="35" t="s">
        <v>64</v>
      </c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s="1" customFormat="1" ht="24.95" customHeight="1" x14ac:dyDescent="0.2">
      <c r="A196" s="90">
        <v>12</v>
      </c>
      <c r="B196" s="87" t="s">
        <v>70</v>
      </c>
      <c r="C196" s="87" t="s">
        <v>115</v>
      </c>
      <c r="D196" s="89" t="s">
        <v>42</v>
      </c>
      <c r="E196" s="87" t="s">
        <v>18</v>
      </c>
      <c r="F196" s="56">
        <v>3</v>
      </c>
      <c r="G196" s="88"/>
      <c r="H196" s="88">
        <v>52.1</v>
      </c>
      <c r="I196" s="88">
        <f t="shared" si="58"/>
        <v>52.1</v>
      </c>
      <c r="J196" s="88">
        <f t="shared" si="59"/>
        <v>52.1</v>
      </c>
      <c r="K196" s="88">
        <f t="shared" si="60"/>
        <v>0</v>
      </c>
      <c r="L196" s="89">
        <f t="shared" si="61"/>
        <v>1</v>
      </c>
      <c r="M196" s="89">
        <f t="shared" si="61"/>
        <v>1</v>
      </c>
      <c r="N196" s="89">
        <f t="shared" si="61"/>
        <v>0</v>
      </c>
      <c r="O196" s="89">
        <v>4</v>
      </c>
      <c r="P196" s="89"/>
      <c r="Q196" s="89">
        <f t="shared" si="46"/>
        <v>4</v>
      </c>
      <c r="R196" s="87" t="s">
        <v>32</v>
      </c>
      <c r="S196" s="87">
        <v>6</v>
      </c>
      <c r="T196" s="35">
        <v>42502</v>
      </c>
      <c r="U196" s="35">
        <v>42508</v>
      </c>
      <c r="V196" s="87" t="s">
        <v>116</v>
      </c>
      <c r="W196" s="35">
        <v>43465</v>
      </c>
      <c r="X196" s="87" t="s">
        <v>33</v>
      </c>
      <c r="Y196" s="35" t="s">
        <v>64</v>
      </c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s="1" customFormat="1" ht="24.95" customHeight="1" x14ac:dyDescent="0.2">
      <c r="A197" s="90">
        <v>12</v>
      </c>
      <c r="B197" s="87" t="s">
        <v>70</v>
      </c>
      <c r="C197" s="87" t="s">
        <v>115</v>
      </c>
      <c r="D197" s="89" t="s">
        <v>43</v>
      </c>
      <c r="E197" s="87" t="s">
        <v>18</v>
      </c>
      <c r="F197" s="56">
        <v>1</v>
      </c>
      <c r="G197" s="88"/>
      <c r="H197" s="88">
        <v>31.3</v>
      </c>
      <c r="I197" s="88">
        <f t="shared" si="58"/>
        <v>31.3</v>
      </c>
      <c r="J197" s="88">
        <f t="shared" si="59"/>
        <v>31.3</v>
      </c>
      <c r="K197" s="88">
        <f t="shared" si="60"/>
        <v>0</v>
      </c>
      <c r="L197" s="89">
        <f t="shared" si="61"/>
        <v>1</v>
      </c>
      <c r="M197" s="89">
        <f t="shared" si="61"/>
        <v>1</v>
      </c>
      <c r="N197" s="89">
        <f t="shared" si="61"/>
        <v>0</v>
      </c>
      <c r="O197" s="89">
        <v>2</v>
      </c>
      <c r="P197" s="89"/>
      <c r="Q197" s="89">
        <f t="shared" si="46"/>
        <v>2</v>
      </c>
      <c r="R197" s="87" t="s">
        <v>32</v>
      </c>
      <c r="S197" s="87">
        <v>6</v>
      </c>
      <c r="T197" s="35">
        <v>42502</v>
      </c>
      <c r="U197" s="35">
        <v>42508</v>
      </c>
      <c r="V197" s="87" t="s">
        <v>116</v>
      </c>
      <c r="W197" s="35">
        <v>43465</v>
      </c>
      <c r="X197" s="87" t="s">
        <v>33</v>
      </c>
      <c r="Y197" s="35" t="s">
        <v>64</v>
      </c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s="1" customFormat="1" ht="24.95" customHeight="1" x14ac:dyDescent="0.2">
      <c r="A198" s="90">
        <v>12</v>
      </c>
      <c r="B198" s="87" t="s">
        <v>70</v>
      </c>
      <c r="C198" s="87" t="s">
        <v>115</v>
      </c>
      <c r="D198" s="89" t="s">
        <v>44</v>
      </c>
      <c r="E198" s="87" t="s">
        <v>19</v>
      </c>
      <c r="F198" s="56">
        <v>2</v>
      </c>
      <c r="G198" s="88"/>
      <c r="H198" s="88">
        <v>42</v>
      </c>
      <c r="I198" s="88">
        <f t="shared" si="58"/>
        <v>42</v>
      </c>
      <c r="J198" s="88">
        <f t="shared" si="59"/>
        <v>0</v>
      </c>
      <c r="K198" s="88">
        <f t="shared" si="60"/>
        <v>42</v>
      </c>
      <c r="L198" s="89">
        <f t="shared" si="61"/>
        <v>1</v>
      </c>
      <c r="M198" s="89">
        <f t="shared" si="61"/>
        <v>0</v>
      </c>
      <c r="N198" s="89">
        <f t="shared" si="61"/>
        <v>1</v>
      </c>
      <c r="O198" s="89">
        <v>2</v>
      </c>
      <c r="P198" s="89"/>
      <c r="Q198" s="89">
        <f t="shared" si="46"/>
        <v>2</v>
      </c>
      <c r="R198" s="87" t="s">
        <v>32</v>
      </c>
      <c r="S198" s="87">
        <v>6</v>
      </c>
      <c r="T198" s="35">
        <v>42502</v>
      </c>
      <c r="U198" s="35">
        <v>42508</v>
      </c>
      <c r="V198" s="87" t="s">
        <v>116</v>
      </c>
      <c r="W198" s="35">
        <v>43465</v>
      </c>
      <c r="X198" s="87" t="s">
        <v>33</v>
      </c>
      <c r="Y198" s="35" t="s">
        <v>64</v>
      </c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s="1" customFormat="1" ht="24.95" customHeight="1" x14ac:dyDescent="0.2">
      <c r="A199" s="90">
        <v>12</v>
      </c>
      <c r="B199" s="87" t="s">
        <v>70</v>
      </c>
      <c r="C199" s="87" t="s">
        <v>115</v>
      </c>
      <c r="D199" s="89" t="s">
        <v>45</v>
      </c>
      <c r="E199" s="87" t="s">
        <v>18</v>
      </c>
      <c r="F199" s="56">
        <v>3</v>
      </c>
      <c r="G199" s="88"/>
      <c r="H199" s="88">
        <v>52.2</v>
      </c>
      <c r="I199" s="88">
        <f t="shared" si="58"/>
        <v>52.2</v>
      </c>
      <c r="J199" s="88">
        <f t="shared" si="59"/>
        <v>52.2</v>
      </c>
      <c r="K199" s="88">
        <f t="shared" si="60"/>
        <v>0</v>
      </c>
      <c r="L199" s="89">
        <f t="shared" si="61"/>
        <v>1</v>
      </c>
      <c r="M199" s="89">
        <f t="shared" si="61"/>
        <v>1</v>
      </c>
      <c r="N199" s="89">
        <f t="shared" si="61"/>
        <v>0</v>
      </c>
      <c r="O199" s="89">
        <v>7</v>
      </c>
      <c r="P199" s="89"/>
      <c r="Q199" s="89">
        <f t="shared" si="46"/>
        <v>7</v>
      </c>
      <c r="R199" s="87" t="s">
        <v>32</v>
      </c>
      <c r="S199" s="87">
        <v>6</v>
      </c>
      <c r="T199" s="35">
        <v>42502</v>
      </c>
      <c r="U199" s="35">
        <v>42508</v>
      </c>
      <c r="V199" s="87" t="s">
        <v>116</v>
      </c>
      <c r="W199" s="35">
        <v>43465</v>
      </c>
      <c r="X199" s="87" t="s">
        <v>33</v>
      </c>
      <c r="Y199" s="35" t="s">
        <v>64</v>
      </c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s="6" customFormat="1" ht="24.95" customHeight="1" x14ac:dyDescent="0.2">
      <c r="A200" s="22">
        <v>12</v>
      </c>
      <c r="B200" s="34" t="s">
        <v>70</v>
      </c>
      <c r="C200" s="34" t="s">
        <v>115</v>
      </c>
      <c r="D200" s="57">
        <f>COUNTA(D188:D199)</f>
        <v>12</v>
      </c>
      <c r="E200" s="34" t="s">
        <v>46</v>
      </c>
      <c r="F200" s="58"/>
      <c r="G200" s="59">
        <v>547.5</v>
      </c>
      <c r="H200" s="59">
        <f>SUM(H188:H199)</f>
        <v>504.90000000000003</v>
      </c>
      <c r="I200" s="59">
        <f t="shared" ref="I200:O200" si="62">SUM(I188:I199)</f>
        <v>451.6</v>
      </c>
      <c r="J200" s="59">
        <f t="shared" si="62"/>
        <v>325.39999999999998</v>
      </c>
      <c r="K200" s="59">
        <f t="shared" si="62"/>
        <v>126.2</v>
      </c>
      <c r="L200" s="57">
        <f t="shared" si="62"/>
        <v>11</v>
      </c>
      <c r="M200" s="57">
        <f t="shared" si="62"/>
        <v>8</v>
      </c>
      <c r="N200" s="57">
        <f t="shared" si="62"/>
        <v>3</v>
      </c>
      <c r="O200" s="57">
        <f t="shared" si="62"/>
        <v>30</v>
      </c>
      <c r="P200" s="57"/>
      <c r="Q200" s="57">
        <f t="shared" si="46"/>
        <v>30</v>
      </c>
      <c r="R200" s="60"/>
      <c r="S200" s="34">
        <v>6</v>
      </c>
      <c r="T200" s="42">
        <v>42502</v>
      </c>
      <c r="U200" s="42">
        <v>42508</v>
      </c>
      <c r="V200" s="34" t="s">
        <v>116</v>
      </c>
      <c r="W200" s="42">
        <v>43465</v>
      </c>
      <c r="X200" s="34" t="s">
        <v>33</v>
      </c>
      <c r="Y200" s="42" t="s">
        <v>64</v>
      </c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</row>
    <row r="201" spans="1:37" s="1" customFormat="1" ht="24.95" customHeight="1" x14ac:dyDescent="0.2">
      <c r="A201" s="90">
        <v>13</v>
      </c>
      <c r="B201" s="87" t="s">
        <v>70</v>
      </c>
      <c r="C201" s="87" t="s">
        <v>119</v>
      </c>
      <c r="D201" s="89" t="s">
        <v>31</v>
      </c>
      <c r="E201" s="87" t="s">
        <v>19</v>
      </c>
      <c r="F201" s="56">
        <v>3</v>
      </c>
      <c r="G201" s="88"/>
      <c r="H201" s="88">
        <v>50.7</v>
      </c>
      <c r="I201" s="88">
        <f t="shared" ref="I201:I212" si="63">IF(R201="Подлежит расселению",H201,IF(R201="Расселено",0,IF(R201="Пустующие",0,IF(R201="В суде",H201))))</f>
        <v>50.7</v>
      </c>
      <c r="J201" s="88">
        <f t="shared" ref="J201:J212" si="64">IF(E201="Муниципальная",I201,IF(E201="Частная",0))</f>
        <v>0</v>
      </c>
      <c r="K201" s="88">
        <f t="shared" ref="K201:K212" si="65">IF(E201="Муниципальная",0,IF(E201="Частная",I201))</f>
        <v>50.7</v>
      </c>
      <c r="L201" s="89">
        <f t="shared" ref="L201:N212" si="66">IF(I201&gt;0,1,IF(I201=0,0))</f>
        <v>1</v>
      </c>
      <c r="M201" s="89">
        <f t="shared" si="66"/>
        <v>0</v>
      </c>
      <c r="N201" s="89">
        <f t="shared" si="66"/>
        <v>1</v>
      </c>
      <c r="O201" s="89">
        <v>1</v>
      </c>
      <c r="P201" s="89"/>
      <c r="Q201" s="89">
        <f t="shared" si="46"/>
        <v>1</v>
      </c>
      <c r="R201" s="87" t="s">
        <v>32</v>
      </c>
      <c r="S201" s="87">
        <v>5</v>
      </c>
      <c r="T201" s="35">
        <v>42502</v>
      </c>
      <c r="U201" s="35">
        <v>42508</v>
      </c>
      <c r="V201" s="87" t="s">
        <v>120</v>
      </c>
      <c r="W201" s="35">
        <v>43465</v>
      </c>
      <c r="X201" s="87" t="s">
        <v>33</v>
      </c>
      <c r="Y201" s="35" t="s">
        <v>64</v>
      </c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s="1" customFormat="1" ht="24.95" customHeight="1" x14ac:dyDescent="0.2">
      <c r="A202" s="90">
        <v>13</v>
      </c>
      <c r="B202" s="87" t="s">
        <v>70</v>
      </c>
      <c r="C202" s="87" t="s">
        <v>119</v>
      </c>
      <c r="D202" s="89" t="s">
        <v>35</v>
      </c>
      <c r="E202" s="87" t="s">
        <v>19</v>
      </c>
      <c r="F202" s="56">
        <v>2</v>
      </c>
      <c r="G202" s="88"/>
      <c r="H202" s="88">
        <v>41</v>
      </c>
      <c r="I202" s="88">
        <f t="shared" si="63"/>
        <v>41</v>
      </c>
      <c r="J202" s="88">
        <f t="shared" si="64"/>
        <v>0</v>
      </c>
      <c r="K202" s="88">
        <f t="shared" si="65"/>
        <v>41</v>
      </c>
      <c r="L202" s="89">
        <f t="shared" si="66"/>
        <v>1</v>
      </c>
      <c r="M202" s="89">
        <f t="shared" si="66"/>
        <v>0</v>
      </c>
      <c r="N202" s="89">
        <f t="shared" si="66"/>
        <v>1</v>
      </c>
      <c r="O202" s="89">
        <v>2</v>
      </c>
      <c r="P202" s="89"/>
      <c r="Q202" s="89">
        <f t="shared" si="46"/>
        <v>2</v>
      </c>
      <c r="R202" s="87" t="s">
        <v>32</v>
      </c>
      <c r="S202" s="87">
        <v>5</v>
      </c>
      <c r="T202" s="35">
        <v>42502</v>
      </c>
      <c r="U202" s="35">
        <v>42508</v>
      </c>
      <c r="V202" s="87" t="s">
        <v>120</v>
      </c>
      <c r="W202" s="35">
        <v>43465</v>
      </c>
      <c r="X202" s="87" t="s">
        <v>33</v>
      </c>
      <c r="Y202" s="35" t="s">
        <v>64</v>
      </c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s="1" customFormat="1" ht="24.95" customHeight="1" x14ac:dyDescent="0.2">
      <c r="A203" s="90">
        <v>13</v>
      </c>
      <c r="B203" s="87" t="s">
        <v>70</v>
      </c>
      <c r="C203" s="87" t="s">
        <v>119</v>
      </c>
      <c r="D203" s="89" t="s">
        <v>36</v>
      </c>
      <c r="E203" s="87" t="s">
        <v>19</v>
      </c>
      <c r="F203" s="56">
        <v>1</v>
      </c>
      <c r="G203" s="88"/>
      <c r="H203" s="88">
        <v>30.3</v>
      </c>
      <c r="I203" s="88">
        <f t="shared" si="63"/>
        <v>30.3</v>
      </c>
      <c r="J203" s="88">
        <f t="shared" si="64"/>
        <v>0</v>
      </c>
      <c r="K203" s="88">
        <f t="shared" si="65"/>
        <v>30.3</v>
      </c>
      <c r="L203" s="89">
        <f t="shared" si="66"/>
        <v>1</v>
      </c>
      <c r="M203" s="89">
        <f t="shared" si="66"/>
        <v>0</v>
      </c>
      <c r="N203" s="89">
        <f t="shared" si="66"/>
        <v>1</v>
      </c>
      <c r="O203" s="89">
        <v>2</v>
      </c>
      <c r="P203" s="89"/>
      <c r="Q203" s="89">
        <f t="shared" si="46"/>
        <v>2</v>
      </c>
      <c r="R203" s="87" t="s">
        <v>32</v>
      </c>
      <c r="S203" s="87">
        <v>5</v>
      </c>
      <c r="T203" s="35">
        <v>42502</v>
      </c>
      <c r="U203" s="35">
        <v>42508</v>
      </c>
      <c r="V203" s="87" t="s">
        <v>120</v>
      </c>
      <c r="W203" s="35">
        <v>43465</v>
      </c>
      <c r="X203" s="87" t="s">
        <v>33</v>
      </c>
      <c r="Y203" s="35" t="s">
        <v>64</v>
      </c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s="1" customFormat="1" ht="24.95" customHeight="1" x14ac:dyDescent="0.2">
      <c r="A204" s="90">
        <v>13</v>
      </c>
      <c r="B204" s="87" t="s">
        <v>70</v>
      </c>
      <c r="C204" s="87" t="s">
        <v>119</v>
      </c>
      <c r="D204" s="89" t="s">
        <v>37</v>
      </c>
      <c r="E204" s="87" t="s">
        <v>18</v>
      </c>
      <c r="F204" s="56">
        <v>3</v>
      </c>
      <c r="G204" s="88"/>
      <c r="H204" s="88">
        <v>51.1</v>
      </c>
      <c r="I204" s="88">
        <f t="shared" si="63"/>
        <v>51.1</v>
      </c>
      <c r="J204" s="88">
        <f t="shared" si="64"/>
        <v>51.1</v>
      </c>
      <c r="K204" s="88">
        <f t="shared" si="65"/>
        <v>0</v>
      </c>
      <c r="L204" s="89">
        <f t="shared" si="66"/>
        <v>1</v>
      </c>
      <c r="M204" s="89">
        <f t="shared" si="66"/>
        <v>1</v>
      </c>
      <c r="N204" s="89">
        <f t="shared" si="66"/>
        <v>0</v>
      </c>
      <c r="O204" s="89">
        <v>2</v>
      </c>
      <c r="P204" s="89"/>
      <c r="Q204" s="89">
        <f t="shared" si="46"/>
        <v>2</v>
      </c>
      <c r="R204" s="87" t="s">
        <v>32</v>
      </c>
      <c r="S204" s="87">
        <v>5</v>
      </c>
      <c r="T204" s="35">
        <v>42502</v>
      </c>
      <c r="U204" s="35">
        <v>42508</v>
      </c>
      <c r="V204" s="87" t="s">
        <v>120</v>
      </c>
      <c r="W204" s="35">
        <v>43465</v>
      </c>
      <c r="X204" s="87" t="s">
        <v>33</v>
      </c>
      <c r="Y204" s="35" t="s">
        <v>64</v>
      </c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s="1" customFormat="1" ht="24.95" customHeight="1" x14ac:dyDescent="0.2">
      <c r="A205" s="90">
        <v>13</v>
      </c>
      <c r="B205" s="87" t="s">
        <v>70</v>
      </c>
      <c r="C205" s="87" t="s">
        <v>119</v>
      </c>
      <c r="D205" s="89" t="s">
        <v>38</v>
      </c>
      <c r="E205" s="87" t="s">
        <v>18</v>
      </c>
      <c r="F205" s="56">
        <v>2</v>
      </c>
      <c r="G205" s="88"/>
      <c r="H205" s="88">
        <v>40.9</v>
      </c>
      <c r="I205" s="88">
        <f t="shared" si="63"/>
        <v>40.9</v>
      </c>
      <c r="J205" s="88">
        <f t="shared" si="64"/>
        <v>40.9</v>
      </c>
      <c r="K205" s="88">
        <f t="shared" si="65"/>
        <v>0</v>
      </c>
      <c r="L205" s="89">
        <f t="shared" si="66"/>
        <v>1</v>
      </c>
      <c r="M205" s="89">
        <f t="shared" si="66"/>
        <v>1</v>
      </c>
      <c r="N205" s="89">
        <f t="shared" si="66"/>
        <v>0</v>
      </c>
      <c r="O205" s="89">
        <v>3</v>
      </c>
      <c r="P205" s="89"/>
      <c r="Q205" s="89">
        <f t="shared" si="46"/>
        <v>3</v>
      </c>
      <c r="R205" s="87" t="s">
        <v>32</v>
      </c>
      <c r="S205" s="87">
        <v>5</v>
      </c>
      <c r="T205" s="35">
        <v>42502</v>
      </c>
      <c r="U205" s="35">
        <v>42508</v>
      </c>
      <c r="V205" s="87" t="s">
        <v>120</v>
      </c>
      <c r="W205" s="35">
        <v>43465</v>
      </c>
      <c r="X205" s="87" t="s">
        <v>33</v>
      </c>
      <c r="Y205" s="35" t="s">
        <v>64</v>
      </c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s="1" customFormat="1" ht="24.95" customHeight="1" x14ac:dyDescent="0.2">
      <c r="A206" s="90">
        <v>13</v>
      </c>
      <c r="B206" s="87" t="s">
        <v>70</v>
      </c>
      <c r="C206" s="87" t="s">
        <v>119</v>
      </c>
      <c r="D206" s="89" t="s">
        <v>39</v>
      </c>
      <c r="E206" s="87" t="s">
        <v>18</v>
      </c>
      <c r="F206" s="56">
        <v>1</v>
      </c>
      <c r="G206" s="88"/>
      <c r="H206" s="88">
        <v>31.2</v>
      </c>
      <c r="I206" s="88">
        <f t="shared" si="63"/>
        <v>31.2</v>
      </c>
      <c r="J206" s="88">
        <f t="shared" si="64"/>
        <v>31.2</v>
      </c>
      <c r="K206" s="88">
        <f t="shared" si="65"/>
        <v>0</v>
      </c>
      <c r="L206" s="89">
        <f t="shared" si="66"/>
        <v>1</v>
      </c>
      <c r="M206" s="89">
        <f t="shared" si="66"/>
        <v>1</v>
      </c>
      <c r="N206" s="89">
        <f t="shared" si="66"/>
        <v>0</v>
      </c>
      <c r="O206" s="89">
        <v>3</v>
      </c>
      <c r="P206" s="89"/>
      <c r="Q206" s="89">
        <f t="shared" si="46"/>
        <v>3</v>
      </c>
      <c r="R206" s="87" t="s">
        <v>32</v>
      </c>
      <c r="S206" s="87">
        <v>5</v>
      </c>
      <c r="T206" s="35">
        <v>42502</v>
      </c>
      <c r="U206" s="35">
        <v>42508</v>
      </c>
      <c r="V206" s="87" t="s">
        <v>120</v>
      </c>
      <c r="W206" s="35">
        <v>43465</v>
      </c>
      <c r="X206" s="87" t="s">
        <v>33</v>
      </c>
      <c r="Y206" s="35" t="s">
        <v>64</v>
      </c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s="1" customFormat="1" ht="24.95" customHeight="1" x14ac:dyDescent="0.2">
      <c r="A207" s="90">
        <v>13</v>
      </c>
      <c r="B207" s="87" t="s">
        <v>70</v>
      </c>
      <c r="C207" s="87" t="s">
        <v>119</v>
      </c>
      <c r="D207" s="89" t="s">
        <v>40</v>
      </c>
      <c r="E207" s="87" t="s">
        <v>19</v>
      </c>
      <c r="F207" s="56">
        <v>1</v>
      </c>
      <c r="G207" s="88"/>
      <c r="H207" s="88">
        <v>31.2</v>
      </c>
      <c r="I207" s="88">
        <f t="shared" si="63"/>
        <v>31.2</v>
      </c>
      <c r="J207" s="88">
        <f t="shared" si="64"/>
        <v>0</v>
      </c>
      <c r="K207" s="88">
        <f t="shared" si="65"/>
        <v>31.2</v>
      </c>
      <c r="L207" s="89">
        <f t="shared" si="66"/>
        <v>1</v>
      </c>
      <c r="M207" s="89">
        <f t="shared" si="66"/>
        <v>0</v>
      </c>
      <c r="N207" s="89">
        <f t="shared" si="66"/>
        <v>1</v>
      </c>
      <c r="O207" s="89">
        <v>7</v>
      </c>
      <c r="P207" s="89"/>
      <c r="Q207" s="89">
        <f t="shared" si="46"/>
        <v>7</v>
      </c>
      <c r="R207" s="87" t="s">
        <v>32</v>
      </c>
      <c r="S207" s="87">
        <v>5</v>
      </c>
      <c r="T207" s="35">
        <v>42502</v>
      </c>
      <c r="U207" s="35">
        <v>42508</v>
      </c>
      <c r="V207" s="87" t="s">
        <v>120</v>
      </c>
      <c r="W207" s="35">
        <v>43465</v>
      </c>
      <c r="X207" s="87" t="s">
        <v>33</v>
      </c>
      <c r="Y207" s="35" t="s">
        <v>64</v>
      </c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s="1" customFormat="1" ht="24.95" customHeight="1" x14ac:dyDescent="0.2">
      <c r="A208" s="90">
        <v>13</v>
      </c>
      <c r="B208" s="87" t="s">
        <v>70</v>
      </c>
      <c r="C208" s="87" t="s">
        <v>119</v>
      </c>
      <c r="D208" s="89" t="s">
        <v>41</v>
      </c>
      <c r="E208" s="87" t="s">
        <v>18</v>
      </c>
      <c r="F208" s="56">
        <v>2</v>
      </c>
      <c r="G208" s="88"/>
      <c r="H208" s="88">
        <v>41.6</v>
      </c>
      <c r="I208" s="88">
        <f t="shared" si="63"/>
        <v>41.6</v>
      </c>
      <c r="J208" s="88">
        <f t="shared" si="64"/>
        <v>41.6</v>
      </c>
      <c r="K208" s="88">
        <f t="shared" si="65"/>
        <v>0</v>
      </c>
      <c r="L208" s="89">
        <f t="shared" si="66"/>
        <v>1</v>
      </c>
      <c r="M208" s="89">
        <f t="shared" si="66"/>
        <v>1</v>
      </c>
      <c r="N208" s="89">
        <f t="shared" si="66"/>
        <v>0</v>
      </c>
      <c r="O208" s="89">
        <v>5</v>
      </c>
      <c r="P208" s="89"/>
      <c r="Q208" s="89">
        <f t="shared" si="46"/>
        <v>5</v>
      </c>
      <c r="R208" s="87" t="s">
        <v>32</v>
      </c>
      <c r="S208" s="87">
        <v>5</v>
      </c>
      <c r="T208" s="35">
        <v>42502</v>
      </c>
      <c r="U208" s="35">
        <v>42508</v>
      </c>
      <c r="V208" s="87" t="s">
        <v>120</v>
      </c>
      <c r="W208" s="35">
        <v>43465</v>
      </c>
      <c r="X208" s="87" t="s">
        <v>33</v>
      </c>
      <c r="Y208" s="35" t="s">
        <v>64</v>
      </c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s="1" customFormat="1" ht="24.95" customHeight="1" x14ac:dyDescent="0.2">
      <c r="A209" s="90">
        <v>13</v>
      </c>
      <c r="B209" s="87" t="s">
        <v>70</v>
      </c>
      <c r="C209" s="87" t="s">
        <v>119</v>
      </c>
      <c r="D209" s="89" t="s">
        <v>42</v>
      </c>
      <c r="E209" s="87" t="s">
        <v>18</v>
      </c>
      <c r="F209" s="56">
        <v>3</v>
      </c>
      <c r="G209" s="88"/>
      <c r="H209" s="88">
        <v>52.8</v>
      </c>
      <c r="I209" s="88">
        <f t="shared" si="63"/>
        <v>52.8</v>
      </c>
      <c r="J209" s="88">
        <f t="shared" si="64"/>
        <v>52.8</v>
      </c>
      <c r="K209" s="88">
        <f t="shared" si="65"/>
        <v>0</v>
      </c>
      <c r="L209" s="89">
        <f t="shared" si="66"/>
        <v>1</v>
      </c>
      <c r="M209" s="89">
        <f t="shared" si="66"/>
        <v>1</v>
      </c>
      <c r="N209" s="89">
        <f t="shared" si="66"/>
        <v>0</v>
      </c>
      <c r="O209" s="89">
        <v>3</v>
      </c>
      <c r="P209" s="89"/>
      <c r="Q209" s="89">
        <f t="shared" si="46"/>
        <v>3</v>
      </c>
      <c r="R209" s="87" t="s">
        <v>32</v>
      </c>
      <c r="S209" s="87">
        <v>5</v>
      </c>
      <c r="T209" s="35">
        <v>42502</v>
      </c>
      <c r="U209" s="35">
        <v>42508</v>
      </c>
      <c r="V209" s="87" t="s">
        <v>120</v>
      </c>
      <c r="W209" s="35">
        <v>43465</v>
      </c>
      <c r="X209" s="87" t="s">
        <v>33</v>
      </c>
      <c r="Y209" s="35" t="s">
        <v>64</v>
      </c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s="1" customFormat="1" ht="24.95" customHeight="1" x14ac:dyDescent="0.2">
      <c r="A210" s="90">
        <v>13</v>
      </c>
      <c r="B210" s="87" t="s">
        <v>70</v>
      </c>
      <c r="C210" s="87" t="s">
        <v>119</v>
      </c>
      <c r="D210" s="89" t="s">
        <v>43</v>
      </c>
      <c r="E210" s="87" t="s">
        <v>19</v>
      </c>
      <c r="F210" s="56">
        <v>1</v>
      </c>
      <c r="G210" s="88"/>
      <c r="H210" s="88">
        <v>31.1</v>
      </c>
      <c r="I210" s="88">
        <f t="shared" si="63"/>
        <v>31.1</v>
      </c>
      <c r="J210" s="88">
        <f t="shared" si="64"/>
        <v>0</v>
      </c>
      <c r="K210" s="88">
        <f t="shared" si="65"/>
        <v>31.1</v>
      </c>
      <c r="L210" s="89">
        <f t="shared" si="66"/>
        <v>1</v>
      </c>
      <c r="M210" s="89">
        <f t="shared" si="66"/>
        <v>0</v>
      </c>
      <c r="N210" s="89">
        <f t="shared" si="66"/>
        <v>1</v>
      </c>
      <c r="O210" s="89">
        <v>5</v>
      </c>
      <c r="P210" s="89"/>
      <c r="Q210" s="89">
        <f t="shared" si="46"/>
        <v>5</v>
      </c>
      <c r="R210" s="87" t="s">
        <v>32</v>
      </c>
      <c r="S210" s="87">
        <v>5</v>
      </c>
      <c r="T210" s="35">
        <v>42502</v>
      </c>
      <c r="U210" s="35">
        <v>42508</v>
      </c>
      <c r="V210" s="87" t="s">
        <v>120</v>
      </c>
      <c r="W210" s="35">
        <v>43465</v>
      </c>
      <c r="X210" s="87" t="s">
        <v>33</v>
      </c>
      <c r="Y210" s="35" t="s">
        <v>64</v>
      </c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s="1" customFormat="1" ht="24.95" customHeight="1" x14ac:dyDescent="0.2">
      <c r="A211" s="90">
        <v>13</v>
      </c>
      <c r="B211" s="87" t="s">
        <v>70</v>
      </c>
      <c r="C211" s="87" t="s">
        <v>119</v>
      </c>
      <c r="D211" s="89" t="s">
        <v>44</v>
      </c>
      <c r="E211" s="87" t="s">
        <v>19</v>
      </c>
      <c r="F211" s="56">
        <v>2</v>
      </c>
      <c r="G211" s="88"/>
      <c r="H211" s="88">
        <v>41.4</v>
      </c>
      <c r="I211" s="88">
        <f t="shared" si="63"/>
        <v>41.4</v>
      </c>
      <c r="J211" s="88">
        <f t="shared" si="64"/>
        <v>0</v>
      </c>
      <c r="K211" s="88">
        <f t="shared" si="65"/>
        <v>41.4</v>
      </c>
      <c r="L211" s="89">
        <f t="shared" si="66"/>
        <v>1</v>
      </c>
      <c r="M211" s="89">
        <f t="shared" si="66"/>
        <v>0</v>
      </c>
      <c r="N211" s="89">
        <f t="shared" si="66"/>
        <v>1</v>
      </c>
      <c r="O211" s="89">
        <v>4</v>
      </c>
      <c r="P211" s="89"/>
      <c r="Q211" s="89">
        <f t="shared" si="46"/>
        <v>4</v>
      </c>
      <c r="R211" s="87" t="s">
        <v>32</v>
      </c>
      <c r="S211" s="87">
        <v>5</v>
      </c>
      <c r="T211" s="35">
        <v>42502</v>
      </c>
      <c r="U211" s="35">
        <v>42508</v>
      </c>
      <c r="V211" s="87" t="s">
        <v>120</v>
      </c>
      <c r="W211" s="35">
        <v>43465</v>
      </c>
      <c r="X211" s="87" t="s">
        <v>33</v>
      </c>
      <c r="Y211" s="35" t="s">
        <v>64</v>
      </c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s="1" customFormat="1" ht="24.95" customHeight="1" x14ac:dyDescent="0.2">
      <c r="A212" s="90">
        <v>13</v>
      </c>
      <c r="B212" s="87" t="s">
        <v>70</v>
      </c>
      <c r="C212" s="87" t="s">
        <v>119</v>
      </c>
      <c r="D212" s="89" t="s">
        <v>45</v>
      </c>
      <c r="E212" s="87" t="s">
        <v>19</v>
      </c>
      <c r="F212" s="56">
        <v>3</v>
      </c>
      <c r="G212" s="88"/>
      <c r="H212" s="88">
        <v>52.4</v>
      </c>
      <c r="I212" s="88">
        <f t="shared" si="63"/>
        <v>52.4</v>
      </c>
      <c r="J212" s="88">
        <f t="shared" si="64"/>
        <v>0</v>
      </c>
      <c r="K212" s="88">
        <f t="shared" si="65"/>
        <v>52.4</v>
      </c>
      <c r="L212" s="89">
        <f t="shared" si="66"/>
        <v>1</v>
      </c>
      <c r="M212" s="89">
        <f t="shared" si="66"/>
        <v>0</v>
      </c>
      <c r="N212" s="89">
        <f t="shared" si="66"/>
        <v>1</v>
      </c>
      <c r="O212" s="89">
        <v>4</v>
      </c>
      <c r="P212" s="89"/>
      <c r="Q212" s="89">
        <f t="shared" si="46"/>
        <v>4</v>
      </c>
      <c r="R212" s="87" t="s">
        <v>32</v>
      </c>
      <c r="S212" s="87">
        <v>5</v>
      </c>
      <c r="T212" s="35">
        <v>42502</v>
      </c>
      <c r="U212" s="35">
        <v>42508</v>
      </c>
      <c r="V212" s="87" t="s">
        <v>120</v>
      </c>
      <c r="W212" s="35">
        <v>43465</v>
      </c>
      <c r="X212" s="87" t="s">
        <v>33</v>
      </c>
      <c r="Y212" s="35" t="s">
        <v>64</v>
      </c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s="6" customFormat="1" ht="24.95" customHeight="1" x14ac:dyDescent="0.2">
      <c r="A213" s="22">
        <v>13</v>
      </c>
      <c r="B213" s="34" t="s">
        <v>70</v>
      </c>
      <c r="C213" s="34" t="s">
        <v>119</v>
      </c>
      <c r="D213" s="57">
        <f>COUNTA(D201:D212)</f>
        <v>12</v>
      </c>
      <c r="E213" s="34" t="s">
        <v>46</v>
      </c>
      <c r="F213" s="58"/>
      <c r="G213" s="59">
        <v>539.4</v>
      </c>
      <c r="H213" s="59">
        <f>SUM(H201:H212)</f>
        <v>495.7</v>
      </c>
      <c r="I213" s="59">
        <f t="shared" ref="I213:O213" si="67">SUM(I201:I212)</f>
        <v>495.7</v>
      </c>
      <c r="J213" s="59">
        <f t="shared" si="67"/>
        <v>217.60000000000002</v>
      </c>
      <c r="K213" s="59">
        <f t="shared" si="67"/>
        <v>278.09999999999997</v>
      </c>
      <c r="L213" s="57">
        <f t="shared" si="67"/>
        <v>12</v>
      </c>
      <c r="M213" s="57">
        <f t="shared" si="67"/>
        <v>5</v>
      </c>
      <c r="N213" s="57">
        <f t="shared" si="67"/>
        <v>7</v>
      </c>
      <c r="O213" s="57">
        <f t="shared" si="67"/>
        <v>41</v>
      </c>
      <c r="P213" s="57"/>
      <c r="Q213" s="57">
        <f t="shared" si="46"/>
        <v>41</v>
      </c>
      <c r="R213" s="60"/>
      <c r="S213" s="34">
        <v>5</v>
      </c>
      <c r="T213" s="42">
        <v>42502</v>
      </c>
      <c r="U213" s="42">
        <v>42508</v>
      </c>
      <c r="V213" s="34" t="s">
        <v>120</v>
      </c>
      <c r="W213" s="42">
        <v>43465</v>
      </c>
      <c r="X213" s="34" t="s">
        <v>33</v>
      </c>
      <c r="Y213" s="42" t="s">
        <v>64</v>
      </c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</row>
    <row r="214" spans="1:37" s="1" customFormat="1" ht="24.95" customHeight="1" x14ac:dyDescent="0.2">
      <c r="A214" s="90">
        <v>14</v>
      </c>
      <c r="B214" s="87" t="s">
        <v>70</v>
      </c>
      <c r="C214" s="87" t="s">
        <v>121</v>
      </c>
      <c r="D214" s="89" t="s">
        <v>31</v>
      </c>
      <c r="E214" s="87" t="s">
        <v>19</v>
      </c>
      <c r="F214" s="56">
        <v>3</v>
      </c>
      <c r="G214" s="88"/>
      <c r="H214" s="88">
        <v>52.1</v>
      </c>
      <c r="I214" s="88">
        <f t="shared" ref="I214:I225" si="68">IF(R214="Подлежит расселению",H214,IF(R214="Расселено",0,IF(R214="Пустующие",0,IF(R214="В суде",H214))))</f>
        <v>52.1</v>
      </c>
      <c r="J214" s="88">
        <f t="shared" ref="J214:J225" si="69">IF(E214="Муниципальная",I214,IF(E214="Частная",0))</f>
        <v>0</v>
      </c>
      <c r="K214" s="88">
        <f t="shared" ref="K214:K225" si="70">IF(E214="Муниципальная",0,IF(E214="Частная",I214))</f>
        <v>52.1</v>
      </c>
      <c r="L214" s="89">
        <f t="shared" ref="L214:N225" si="71">IF(I214&gt;0,1,IF(I214=0,0))</f>
        <v>1</v>
      </c>
      <c r="M214" s="89">
        <f t="shared" si="71"/>
        <v>0</v>
      </c>
      <c r="N214" s="89">
        <f t="shared" si="71"/>
        <v>1</v>
      </c>
      <c r="O214" s="89">
        <v>4</v>
      </c>
      <c r="P214" s="89"/>
      <c r="Q214" s="89">
        <f t="shared" ref="Q214:Q277" si="72">O214-P214</f>
        <v>4</v>
      </c>
      <c r="R214" s="87" t="s">
        <v>32</v>
      </c>
      <c r="S214" s="87">
        <v>4</v>
      </c>
      <c r="T214" s="35">
        <v>42503</v>
      </c>
      <c r="U214" s="35">
        <v>42508</v>
      </c>
      <c r="V214" s="87" t="s">
        <v>122</v>
      </c>
      <c r="W214" s="35">
        <v>43465</v>
      </c>
      <c r="X214" s="87" t="s">
        <v>33</v>
      </c>
      <c r="Y214" s="35" t="s">
        <v>64</v>
      </c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s="1" customFormat="1" ht="24.95" customHeight="1" x14ac:dyDescent="0.2">
      <c r="A215" s="90">
        <v>14</v>
      </c>
      <c r="B215" s="87" t="s">
        <v>70</v>
      </c>
      <c r="C215" s="87" t="s">
        <v>121</v>
      </c>
      <c r="D215" s="89" t="s">
        <v>35</v>
      </c>
      <c r="E215" s="87" t="s">
        <v>19</v>
      </c>
      <c r="F215" s="56">
        <v>2</v>
      </c>
      <c r="G215" s="88"/>
      <c r="H215" s="88">
        <v>41.7</v>
      </c>
      <c r="I215" s="88">
        <f t="shared" si="68"/>
        <v>41.7</v>
      </c>
      <c r="J215" s="88">
        <f t="shared" si="69"/>
        <v>0</v>
      </c>
      <c r="K215" s="88">
        <f t="shared" si="70"/>
        <v>41.7</v>
      </c>
      <c r="L215" s="89">
        <f t="shared" si="71"/>
        <v>1</v>
      </c>
      <c r="M215" s="89">
        <f t="shared" si="71"/>
        <v>0</v>
      </c>
      <c r="N215" s="89">
        <f t="shared" si="71"/>
        <v>1</v>
      </c>
      <c r="O215" s="89">
        <v>2</v>
      </c>
      <c r="P215" s="89"/>
      <c r="Q215" s="89">
        <f t="shared" si="72"/>
        <v>2</v>
      </c>
      <c r="R215" s="87" t="s">
        <v>32</v>
      </c>
      <c r="S215" s="87">
        <v>4</v>
      </c>
      <c r="T215" s="35">
        <v>42503</v>
      </c>
      <c r="U215" s="35">
        <v>42508</v>
      </c>
      <c r="V215" s="87" t="s">
        <v>122</v>
      </c>
      <c r="W215" s="35">
        <v>43465</v>
      </c>
      <c r="X215" s="87" t="s">
        <v>33</v>
      </c>
      <c r="Y215" s="35" t="s">
        <v>64</v>
      </c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s="1" customFormat="1" ht="24.95" customHeight="1" x14ac:dyDescent="0.2">
      <c r="A216" s="90">
        <v>14</v>
      </c>
      <c r="B216" s="87" t="s">
        <v>70</v>
      </c>
      <c r="C216" s="87" t="s">
        <v>121</v>
      </c>
      <c r="D216" s="89" t="s">
        <v>36</v>
      </c>
      <c r="E216" s="87" t="s">
        <v>19</v>
      </c>
      <c r="F216" s="56">
        <v>1</v>
      </c>
      <c r="G216" s="88"/>
      <c r="H216" s="88">
        <v>31</v>
      </c>
      <c r="I216" s="88">
        <f t="shared" si="68"/>
        <v>31</v>
      </c>
      <c r="J216" s="88">
        <f t="shared" si="69"/>
        <v>0</v>
      </c>
      <c r="K216" s="88">
        <f t="shared" si="70"/>
        <v>31</v>
      </c>
      <c r="L216" s="89">
        <f t="shared" si="71"/>
        <v>1</v>
      </c>
      <c r="M216" s="89">
        <f t="shared" si="71"/>
        <v>0</v>
      </c>
      <c r="N216" s="89">
        <f t="shared" si="71"/>
        <v>1</v>
      </c>
      <c r="O216" s="89">
        <v>0</v>
      </c>
      <c r="P216" s="89"/>
      <c r="Q216" s="89">
        <f t="shared" si="72"/>
        <v>0</v>
      </c>
      <c r="R216" s="87" t="s">
        <v>32</v>
      </c>
      <c r="S216" s="87">
        <v>4</v>
      </c>
      <c r="T216" s="35">
        <v>42503</v>
      </c>
      <c r="U216" s="35">
        <v>42508</v>
      </c>
      <c r="V216" s="87" t="s">
        <v>122</v>
      </c>
      <c r="W216" s="35">
        <v>43465</v>
      </c>
      <c r="X216" s="87" t="s">
        <v>33</v>
      </c>
      <c r="Y216" s="35" t="s">
        <v>64</v>
      </c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s="1" customFormat="1" ht="24.95" customHeight="1" x14ac:dyDescent="0.2">
      <c r="A217" s="90">
        <v>14</v>
      </c>
      <c r="B217" s="87" t="s">
        <v>70</v>
      </c>
      <c r="C217" s="87" t="s">
        <v>121</v>
      </c>
      <c r="D217" s="89" t="s">
        <v>37</v>
      </c>
      <c r="E217" s="87" t="s">
        <v>19</v>
      </c>
      <c r="F217" s="56">
        <v>3</v>
      </c>
      <c r="G217" s="88"/>
      <c r="H217" s="88">
        <v>53.1</v>
      </c>
      <c r="I217" s="88">
        <f t="shared" si="68"/>
        <v>53.1</v>
      </c>
      <c r="J217" s="88">
        <f t="shared" si="69"/>
        <v>0</v>
      </c>
      <c r="K217" s="88">
        <f t="shared" si="70"/>
        <v>53.1</v>
      </c>
      <c r="L217" s="89">
        <f t="shared" si="71"/>
        <v>1</v>
      </c>
      <c r="M217" s="89">
        <f t="shared" si="71"/>
        <v>0</v>
      </c>
      <c r="N217" s="89">
        <f t="shared" si="71"/>
        <v>1</v>
      </c>
      <c r="O217" s="89">
        <v>3</v>
      </c>
      <c r="P217" s="89"/>
      <c r="Q217" s="89">
        <f t="shared" si="72"/>
        <v>3</v>
      </c>
      <c r="R217" s="87" t="s">
        <v>32</v>
      </c>
      <c r="S217" s="87">
        <v>4</v>
      </c>
      <c r="T217" s="35">
        <v>42503</v>
      </c>
      <c r="U217" s="35">
        <v>42508</v>
      </c>
      <c r="V217" s="87" t="s">
        <v>122</v>
      </c>
      <c r="W217" s="35">
        <v>43465</v>
      </c>
      <c r="X217" s="87" t="s">
        <v>33</v>
      </c>
      <c r="Y217" s="35" t="s">
        <v>64</v>
      </c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s="1" customFormat="1" ht="24.95" customHeight="1" x14ac:dyDescent="0.2">
      <c r="A218" s="90">
        <v>14</v>
      </c>
      <c r="B218" s="87" t="s">
        <v>70</v>
      </c>
      <c r="C218" s="87" t="s">
        <v>121</v>
      </c>
      <c r="D218" s="89" t="s">
        <v>38</v>
      </c>
      <c r="E218" s="87" t="s">
        <v>19</v>
      </c>
      <c r="F218" s="56">
        <v>2</v>
      </c>
      <c r="G218" s="88"/>
      <c r="H218" s="88">
        <v>41.5</v>
      </c>
      <c r="I218" s="88">
        <f t="shared" si="68"/>
        <v>41.5</v>
      </c>
      <c r="J218" s="88">
        <f t="shared" si="69"/>
        <v>0</v>
      </c>
      <c r="K218" s="88">
        <f t="shared" si="70"/>
        <v>41.5</v>
      </c>
      <c r="L218" s="89">
        <f t="shared" si="71"/>
        <v>1</v>
      </c>
      <c r="M218" s="89">
        <f t="shared" si="71"/>
        <v>0</v>
      </c>
      <c r="N218" s="89">
        <f t="shared" si="71"/>
        <v>1</v>
      </c>
      <c r="O218" s="89">
        <v>2</v>
      </c>
      <c r="P218" s="89"/>
      <c r="Q218" s="89">
        <f t="shared" si="72"/>
        <v>2</v>
      </c>
      <c r="R218" s="87" t="s">
        <v>32</v>
      </c>
      <c r="S218" s="87">
        <v>4</v>
      </c>
      <c r="T218" s="35">
        <v>42503</v>
      </c>
      <c r="U218" s="35">
        <v>42508</v>
      </c>
      <c r="V218" s="87" t="s">
        <v>122</v>
      </c>
      <c r="W218" s="35">
        <v>43465</v>
      </c>
      <c r="X218" s="87" t="s">
        <v>33</v>
      </c>
      <c r="Y218" s="35" t="s">
        <v>64</v>
      </c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s="1" customFormat="1" ht="24.95" customHeight="1" x14ac:dyDescent="0.2">
      <c r="A219" s="90">
        <v>14</v>
      </c>
      <c r="B219" s="87" t="s">
        <v>70</v>
      </c>
      <c r="C219" s="87" t="s">
        <v>121</v>
      </c>
      <c r="D219" s="89" t="s">
        <v>39</v>
      </c>
      <c r="E219" s="87" t="s">
        <v>19</v>
      </c>
      <c r="F219" s="56">
        <v>1</v>
      </c>
      <c r="G219" s="88"/>
      <c r="H219" s="88">
        <v>31.3</v>
      </c>
      <c r="I219" s="88">
        <f t="shared" si="68"/>
        <v>31.3</v>
      </c>
      <c r="J219" s="88">
        <f t="shared" si="69"/>
        <v>0</v>
      </c>
      <c r="K219" s="88">
        <f t="shared" si="70"/>
        <v>31.3</v>
      </c>
      <c r="L219" s="89">
        <f t="shared" si="71"/>
        <v>1</v>
      </c>
      <c r="M219" s="89">
        <f t="shared" si="71"/>
        <v>0</v>
      </c>
      <c r="N219" s="89">
        <f t="shared" si="71"/>
        <v>1</v>
      </c>
      <c r="O219" s="89">
        <v>5</v>
      </c>
      <c r="P219" s="89"/>
      <c r="Q219" s="89">
        <f t="shared" si="72"/>
        <v>5</v>
      </c>
      <c r="R219" s="87" t="s">
        <v>32</v>
      </c>
      <c r="S219" s="87">
        <v>4</v>
      </c>
      <c r="T219" s="35">
        <v>42503</v>
      </c>
      <c r="U219" s="35">
        <v>42508</v>
      </c>
      <c r="V219" s="87" t="s">
        <v>122</v>
      </c>
      <c r="W219" s="35">
        <v>43465</v>
      </c>
      <c r="X219" s="87" t="s">
        <v>33</v>
      </c>
      <c r="Y219" s="35" t="s">
        <v>64</v>
      </c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s="1" customFormat="1" ht="24.95" customHeight="1" x14ac:dyDescent="0.2">
      <c r="A220" s="90">
        <v>14</v>
      </c>
      <c r="B220" s="87" t="s">
        <v>70</v>
      </c>
      <c r="C220" s="87" t="s">
        <v>121</v>
      </c>
      <c r="D220" s="89" t="s">
        <v>40</v>
      </c>
      <c r="E220" s="87" t="s">
        <v>19</v>
      </c>
      <c r="F220" s="56">
        <v>1</v>
      </c>
      <c r="G220" s="88"/>
      <c r="H220" s="88">
        <v>32.1</v>
      </c>
      <c r="I220" s="88">
        <f t="shared" si="68"/>
        <v>32.1</v>
      </c>
      <c r="J220" s="88">
        <f t="shared" si="69"/>
        <v>0</v>
      </c>
      <c r="K220" s="88">
        <f t="shared" si="70"/>
        <v>32.1</v>
      </c>
      <c r="L220" s="89">
        <f t="shared" si="71"/>
        <v>1</v>
      </c>
      <c r="M220" s="89">
        <f t="shared" si="71"/>
        <v>0</v>
      </c>
      <c r="N220" s="89">
        <f t="shared" si="71"/>
        <v>1</v>
      </c>
      <c r="O220" s="89">
        <v>1</v>
      </c>
      <c r="P220" s="89"/>
      <c r="Q220" s="89">
        <f t="shared" si="72"/>
        <v>1</v>
      </c>
      <c r="R220" s="87" t="s">
        <v>32</v>
      </c>
      <c r="S220" s="87">
        <v>4</v>
      </c>
      <c r="T220" s="35">
        <v>42503</v>
      </c>
      <c r="U220" s="35">
        <v>42508</v>
      </c>
      <c r="V220" s="87" t="s">
        <v>122</v>
      </c>
      <c r="W220" s="35">
        <v>43465</v>
      </c>
      <c r="X220" s="87" t="s">
        <v>33</v>
      </c>
      <c r="Y220" s="35" t="s">
        <v>64</v>
      </c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s="1" customFormat="1" ht="24.95" customHeight="1" x14ac:dyDescent="0.2">
      <c r="A221" s="90">
        <v>14</v>
      </c>
      <c r="B221" s="87" t="s">
        <v>70</v>
      </c>
      <c r="C221" s="87" t="s">
        <v>121</v>
      </c>
      <c r="D221" s="89" t="s">
        <v>41</v>
      </c>
      <c r="E221" s="87" t="s">
        <v>18</v>
      </c>
      <c r="F221" s="56">
        <v>2</v>
      </c>
      <c r="G221" s="88"/>
      <c r="H221" s="88">
        <v>42</v>
      </c>
      <c r="I221" s="88">
        <f t="shared" si="68"/>
        <v>42</v>
      </c>
      <c r="J221" s="88">
        <f t="shared" si="69"/>
        <v>42</v>
      </c>
      <c r="K221" s="88">
        <f t="shared" si="70"/>
        <v>0</v>
      </c>
      <c r="L221" s="89">
        <f t="shared" si="71"/>
        <v>1</v>
      </c>
      <c r="M221" s="89">
        <f t="shared" si="71"/>
        <v>1</v>
      </c>
      <c r="N221" s="89">
        <f t="shared" si="71"/>
        <v>0</v>
      </c>
      <c r="O221" s="89">
        <v>2</v>
      </c>
      <c r="P221" s="89"/>
      <c r="Q221" s="89">
        <f t="shared" si="72"/>
        <v>2</v>
      </c>
      <c r="R221" s="87" t="s">
        <v>32</v>
      </c>
      <c r="S221" s="87">
        <v>4</v>
      </c>
      <c r="T221" s="35">
        <v>42503</v>
      </c>
      <c r="U221" s="35">
        <v>42508</v>
      </c>
      <c r="V221" s="87" t="s">
        <v>122</v>
      </c>
      <c r="W221" s="35">
        <v>43465</v>
      </c>
      <c r="X221" s="87" t="s">
        <v>33</v>
      </c>
      <c r="Y221" s="35" t="s">
        <v>64</v>
      </c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s="1" customFormat="1" ht="24.95" customHeight="1" x14ac:dyDescent="0.2">
      <c r="A222" s="90">
        <v>14</v>
      </c>
      <c r="B222" s="87" t="s">
        <v>70</v>
      </c>
      <c r="C222" s="87" t="s">
        <v>121</v>
      </c>
      <c r="D222" s="89" t="s">
        <v>42</v>
      </c>
      <c r="E222" s="87" t="s">
        <v>19</v>
      </c>
      <c r="F222" s="56">
        <v>3</v>
      </c>
      <c r="G222" s="88"/>
      <c r="H222" s="88">
        <v>53.5</v>
      </c>
      <c r="I222" s="88">
        <f t="shared" si="68"/>
        <v>53.5</v>
      </c>
      <c r="J222" s="88">
        <f t="shared" si="69"/>
        <v>0</v>
      </c>
      <c r="K222" s="88">
        <f t="shared" si="70"/>
        <v>53.5</v>
      </c>
      <c r="L222" s="89">
        <f t="shared" si="71"/>
        <v>1</v>
      </c>
      <c r="M222" s="89">
        <f t="shared" si="71"/>
        <v>0</v>
      </c>
      <c r="N222" s="89">
        <f t="shared" si="71"/>
        <v>1</v>
      </c>
      <c r="O222" s="89">
        <v>2</v>
      </c>
      <c r="P222" s="89"/>
      <c r="Q222" s="89">
        <f t="shared" si="72"/>
        <v>2</v>
      </c>
      <c r="R222" s="87" t="s">
        <v>32</v>
      </c>
      <c r="S222" s="87">
        <v>4</v>
      </c>
      <c r="T222" s="35">
        <v>42503</v>
      </c>
      <c r="U222" s="35">
        <v>42508</v>
      </c>
      <c r="V222" s="87" t="s">
        <v>122</v>
      </c>
      <c r="W222" s="35">
        <v>43465</v>
      </c>
      <c r="X222" s="87" t="s">
        <v>33</v>
      </c>
      <c r="Y222" s="35" t="s">
        <v>64</v>
      </c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s="1" customFormat="1" ht="24.95" customHeight="1" x14ac:dyDescent="0.2">
      <c r="A223" s="90">
        <v>14</v>
      </c>
      <c r="B223" s="87" t="s">
        <v>70</v>
      </c>
      <c r="C223" s="87" t="s">
        <v>121</v>
      </c>
      <c r="D223" s="89" t="s">
        <v>43</v>
      </c>
      <c r="E223" s="87" t="s">
        <v>19</v>
      </c>
      <c r="F223" s="56">
        <v>1</v>
      </c>
      <c r="G223" s="88"/>
      <c r="H223" s="88">
        <v>33.700000000000003</v>
      </c>
      <c r="I223" s="88">
        <f t="shared" si="68"/>
        <v>33.700000000000003</v>
      </c>
      <c r="J223" s="88">
        <f t="shared" si="69"/>
        <v>0</v>
      </c>
      <c r="K223" s="88">
        <f t="shared" si="70"/>
        <v>33.700000000000003</v>
      </c>
      <c r="L223" s="89">
        <f t="shared" si="71"/>
        <v>1</v>
      </c>
      <c r="M223" s="89">
        <f t="shared" si="71"/>
        <v>0</v>
      </c>
      <c r="N223" s="89">
        <f t="shared" si="71"/>
        <v>1</v>
      </c>
      <c r="O223" s="89">
        <v>1</v>
      </c>
      <c r="P223" s="89"/>
      <c r="Q223" s="89">
        <f t="shared" si="72"/>
        <v>1</v>
      </c>
      <c r="R223" s="87" t="s">
        <v>32</v>
      </c>
      <c r="S223" s="87">
        <v>4</v>
      </c>
      <c r="T223" s="35">
        <v>42503</v>
      </c>
      <c r="U223" s="35">
        <v>42508</v>
      </c>
      <c r="V223" s="87" t="s">
        <v>122</v>
      </c>
      <c r="W223" s="35">
        <v>43465</v>
      </c>
      <c r="X223" s="87" t="s">
        <v>33</v>
      </c>
      <c r="Y223" s="35" t="s">
        <v>64</v>
      </c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s="1" customFormat="1" ht="24.95" customHeight="1" x14ac:dyDescent="0.2">
      <c r="A224" s="90">
        <v>14</v>
      </c>
      <c r="B224" s="87" t="s">
        <v>70</v>
      </c>
      <c r="C224" s="87" t="s">
        <v>121</v>
      </c>
      <c r="D224" s="89" t="s">
        <v>44</v>
      </c>
      <c r="E224" s="87" t="s">
        <v>18</v>
      </c>
      <c r="F224" s="56">
        <v>2</v>
      </c>
      <c r="G224" s="88"/>
      <c r="H224" s="88">
        <v>42.2</v>
      </c>
      <c r="I224" s="88">
        <f t="shared" si="68"/>
        <v>42.2</v>
      </c>
      <c r="J224" s="88">
        <f t="shared" si="69"/>
        <v>42.2</v>
      </c>
      <c r="K224" s="88">
        <f t="shared" si="70"/>
        <v>0</v>
      </c>
      <c r="L224" s="89">
        <f t="shared" si="71"/>
        <v>1</v>
      </c>
      <c r="M224" s="89">
        <f t="shared" si="71"/>
        <v>1</v>
      </c>
      <c r="N224" s="89">
        <f t="shared" si="71"/>
        <v>0</v>
      </c>
      <c r="O224" s="89">
        <v>1</v>
      </c>
      <c r="P224" s="89"/>
      <c r="Q224" s="89">
        <f t="shared" si="72"/>
        <v>1</v>
      </c>
      <c r="R224" s="87" t="s">
        <v>32</v>
      </c>
      <c r="S224" s="87">
        <v>4</v>
      </c>
      <c r="T224" s="35">
        <v>42503</v>
      </c>
      <c r="U224" s="35">
        <v>42508</v>
      </c>
      <c r="V224" s="87" t="s">
        <v>122</v>
      </c>
      <c r="W224" s="35">
        <v>43465</v>
      </c>
      <c r="X224" s="87" t="s">
        <v>33</v>
      </c>
      <c r="Y224" s="35" t="s">
        <v>64</v>
      </c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s="1" customFormat="1" ht="24.95" customHeight="1" x14ac:dyDescent="0.2">
      <c r="A225" s="90">
        <v>14</v>
      </c>
      <c r="B225" s="87" t="s">
        <v>70</v>
      </c>
      <c r="C225" s="87" t="s">
        <v>121</v>
      </c>
      <c r="D225" s="89" t="s">
        <v>45</v>
      </c>
      <c r="E225" s="87" t="s">
        <v>18</v>
      </c>
      <c r="F225" s="56">
        <v>3</v>
      </c>
      <c r="G225" s="88"/>
      <c r="H225" s="88">
        <v>53.8</v>
      </c>
      <c r="I225" s="88">
        <f t="shared" si="68"/>
        <v>53.8</v>
      </c>
      <c r="J225" s="88">
        <f t="shared" si="69"/>
        <v>53.8</v>
      </c>
      <c r="K225" s="88">
        <f t="shared" si="70"/>
        <v>0</v>
      </c>
      <c r="L225" s="89">
        <f t="shared" si="71"/>
        <v>1</v>
      </c>
      <c r="M225" s="89">
        <f t="shared" si="71"/>
        <v>1</v>
      </c>
      <c r="N225" s="89">
        <f t="shared" si="71"/>
        <v>0</v>
      </c>
      <c r="O225" s="89">
        <v>3</v>
      </c>
      <c r="P225" s="89"/>
      <c r="Q225" s="89">
        <f t="shared" si="72"/>
        <v>3</v>
      </c>
      <c r="R225" s="87" t="s">
        <v>32</v>
      </c>
      <c r="S225" s="87">
        <v>4</v>
      </c>
      <c r="T225" s="35">
        <v>42503</v>
      </c>
      <c r="U225" s="35">
        <v>42508</v>
      </c>
      <c r="V225" s="87" t="s">
        <v>122</v>
      </c>
      <c r="W225" s="35">
        <v>43465</v>
      </c>
      <c r="X225" s="87" t="s">
        <v>33</v>
      </c>
      <c r="Y225" s="35" t="s">
        <v>64</v>
      </c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s="6" customFormat="1" ht="24.95" customHeight="1" x14ac:dyDescent="0.2">
      <c r="A226" s="22">
        <v>14</v>
      </c>
      <c r="B226" s="34" t="s">
        <v>70</v>
      </c>
      <c r="C226" s="34" t="s">
        <v>121</v>
      </c>
      <c r="D226" s="57">
        <f>COUNTA(D214:D225)</f>
        <v>12</v>
      </c>
      <c r="E226" s="34" t="s">
        <v>46</v>
      </c>
      <c r="F226" s="58"/>
      <c r="G226" s="59">
        <v>557.29999999999995</v>
      </c>
      <c r="H226" s="59">
        <f>SUM(H214:H225)</f>
        <v>508</v>
      </c>
      <c r="I226" s="59">
        <f t="shared" ref="I226:O226" si="73">SUM(I214:I225)</f>
        <v>508</v>
      </c>
      <c r="J226" s="59">
        <f t="shared" si="73"/>
        <v>138</v>
      </c>
      <c r="K226" s="59">
        <f t="shared" si="73"/>
        <v>370</v>
      </c>
      <c r="L226" s="57">
        <f t="shared" si="73"/>
        <v>12</v>
      </c>
      <c r="M226" s="57">
        <f t="shared" si="73"/>
        <v>3</v>
      </c>
      <c r="N226" s="57">
        <f t="shared" si="73"/>
        <v>9</v>
      </c>
      <c r="O226" s="57">
        <f t="shared" si="73"/>
        <v>26</v>
      </c>
      <c r="P226" s="57"/>
      <c r="Q226" s="57">
        <f t="shared" si="72"/>
        <v>26</v>
      </c>
      <c r="R226" s="60"/>
      <c r="S226" s="34">
        <v>4</v>
      </c>
      <c r="T226" s="42">
        <v>42503</v>
      </c>
      <c r="U226" s="42">
        <v>42508</v>
      </c>
      <c r="V226" s="34" t="s">
        <v>122</v>
      </c>
      <c r="W226" s="42">
        <v>43465</v>
      </c>
      <c r="X226" s="34" t="s">
        <v>33</v>
      </c>
      <c r="Y226" s="42" t="s">
        <v>64</v>
      </c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</row>
    <row r="227" spans="1:37" s="1" customFormat="1" ht="24.95" customHeight="1" x14ac:dyDescent="0.2">
      <c r="A227" s="90">
        <v>15</v>
      </c>
      <c r="B227" s="87" t="s">
        <v>70</v>
      </c>
      <c r="C227" s="87" t="s">
        <v>123</v>
      </c>
      <c r="D227" s="89" t="s">
        <v>31</v>
      </c>
      <c r="E227" s="87" t="s">
        <v>19</v>
      </c>
      <c r="F227" s="56">
        <v>1</v>
      </c>
      <c r="G227" s="88"/>
      <c r="H227" s="88">
        <v>37.299999999999997</v>
      </c>
      <c r="I227" s="88">
        <f t="shared" ref="I227:I242" si="74">IF(R227="Подлежит расселению",H227,IF(R227="Расселено",0,IF(R227="Пустующие",0,IF(R227="В суде",H227))))</f>
        <v>37.299999999999997</v>
      </c>
      <c r="J227" s="88">
        <f t="shared" ref="J227:J242" si="75">IF(E227="Муниципальная",I227,IF(E227="Частная",0))</f>
        <v>0</v>
      </c>
      <c r="K227" s="88">
        <f t="shared" ref="K227:K242" si="76">IF(E227="Муниципальная",0,IF(E227="Частная",I227))</f>
        <v>37.299999999999997</v>
      </c>
      <c r="L227" s="89">
        <f t="shared" ref="L227:N242" si="77">IF(I227&gt;0,1,IF(I227=0,0))</f>
        <v>1</v>
      </c>
      <c r="M227" s="89">
        <f t="shared" si="77"/>
        <v>0</v>
      </c>
      <c r="N227" s="89">
        <f t="shared" si="77"/>
        <v>1</v>
      </c>
      <c r="O227" s="89">
        <v>4</v>
      </c>
      <c r="P227" s="89"/>
      <c r="Q227" s="89">
        <f t="shared" si="72"/>
        <v>4</v>
      </c>
      <c r="R227" s="87" t="s">
        <v>32</v>
      </c>
      <c r="S227" s="87">
        <v>9</v>
      </c>
      <c r="T227" s="35">
        <v>42619</v>
      </c>
      <c r="U227" s="35">
        <v>42626</v>
      </c>
      <c r="V227" s="87" t="s">
        <v>124</v>
      </c>
      <c r="W227" s="35">
        <v>44561</v>
      </c>
      <c r="X227" s="87" t="s">
        <v>33</v>
      </c>
      <c r="Y227" s="35" t="s">
        <v>65</v>
      </c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s="1" customFormat="1" ht="24.95" customHeight="1" x14ac:dyDescent="0.2">
      <c r="A228" s="90">
        <v>15</v>
      </c>
      <c r="B228" s="87" t="s">
        <v>70</v>
      </c>
      <c r="C228" s="87" t="s">
        <v>123</v>
      </c>
      <c r="D228" s="89" t="s">
        <v>35</v>
      </c>
      <c r="E228" s="87" t="s">
        <v>19</v>
      </c>
      <c r="F228" s="56">
        <v>2</v>
      </c>
      <c r="G228" s="88"/>
      <c r="H228" s="88">
        <v>48.3</v>
      </c>
      <c r="I228" s="88">
        <f t="shared" si="74"/>
        <v>48.3</v>
      </c>
      <c r="J228" s="88">
        <f t="shared" si="75"/>
        <v>0</v>
      </c>
      <c r="K228" s="88">
        <f t="shared" si="76"/>
        <v>48.3</v>
      </c>
      <c r="L228" s="89">
        <f t="shared" si="77"/>
        <v>1</v>
      </c>
      <c r="M228" s="89">
        <f t="shared" si="77"/>
        <v>0</v>
      </c>
      <c r="N228" s="89">
        <f t="shared" si="77"/>
        <v>1</v>
      </c>
      <c r="O228" s="89">
        <v>3</v>
      </c>
      <c r="P228" s="89"/>
      <c r="Q228" s="89">
        <f t="shared" si="72"/>
        <v>3</v>
      </c>
      <c r="R228" s="87" t="s">
        <v>32</v>
      </c>
      <c r="S228" s="87">
        <v>9</v>
      </c>
      <c r="T228" s="35">
        <v>42619</v>
      </c>
      <c r="U228" s="35">
        <v>42626</v>
      </c>
      <c r="V228" s="87" t="s">
        <v>124</v>
      </c>
      <c r="W228" s="35">
        <v>44561</v>
      </c>
      <c r="X228" s="87" t="s">
        <v>33</v>
      </c>
      <c r="Y228" s="35" t="s">
        <v>65</v>
      </c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s="1" customFormat="1" ht="24.95" customHeight="1" x14ac:dyDescent="0.2">
      <c r="A229" s="90">
        <v>15</v>
      </c>
      <c r="B229" s="87" t="s">
        <v>70</v>
      </c>
      <c r="C229" s="87" t="s">
        <v>123</v>
      </c>
      <c r="D229" s="89" t="s">
        <v>36</v>
      </c>
      <c r="E229" s="87" t="s">
        <v>18</v>
      </c>
      <c r="F229" s="56">
        <v>3</v>
      </c>
      <c r="G229" s="88"/>
      <c r="H229" s="88">
        <v>68.400000000000006</v>
      </c>
      <c r="I229" s="88">
        <f t="shared" si="74"/>
        <v>68.400000000000006</v>
      </c>
      <c r="J229" s="88">
        <f t="shared" si="75"/>
        <v>68.400000000000006</v>
      </c>
      <c r="K229" s="88">
        <f t="shared" si="76"/>
        <v>0</v>
      </c>
      <c r="L229" s="89">
        <f t="shared" si="77"/>
        <v>1</v>
      </c>
      <c r="M229" s="89">
        <f t="shared" si="77"/>
        <v>1</v>
      </c>
      <c r="N229" s="89">
        <f t="shared" si="77"/>
        <v>0</v>
      </c>
      <c r="O229" s="89">
        <v>2</v>
      </c>
      <c r="P229" s="89"/>
      <c r="Q229" s="89">
        <f t="shared" si="72"/>
        <v>2</v>
      </c>
      <c r="R229" s="87" t="s">
        <v>32</v>
      </c>
      <c r="S229" s="87">
        <v>9</v>
      </c>
      <c r="T229" s="35">
        <v>42619</v>
      </c>
      <c r="U229" s="35">
        <v>42626</v>
      </c>
      <c r="V229" s="87" t="s">
        <v>124</v>
      </c>
      <c r="W229" s="35">
        <v>44561</v>
      </c>
      <c r="X229" s="87" t="s">
        <v>33</v>
      </c>
      <c r="Y229" s="35" t="s">
        <v>65</v>
      </c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s="1" customFormat="1" ht="24.95" customHeight="1" x14ac:dyDescent="0.2">
      <c r="A230" s="90">
        <v>15</v>
      </c>
      <c r="B230" s="87" t="s">
        <v>70</v>
      </c>
      <c r="C230" s="87" t="s">
        <v>123</v>
      </c>
      <c r="D230" s="89" t="s">
        <v>37</v>
      </c>
      <c r="E230" s="87" t="s">
        <v>19</v>
      </c>
      <c r="F230" s="56">
        <v>3</v>
      </c>
      <c r="G230" s="88"/>
      <c r="H230" s="88">
        <v>66.3</v>
      </c>
      <c r="I230" s="88">
        <f t="shared" si="74"/>
        <v>66.3</v>
      </c>
      <c r="J230" s="88">
        <f t="shared" si="75"/>
        <v>0</v>
      </c>
      <c r="K230" s="88">
        <f t="shared" si="76"/>
        <v>66.3</v>
      </c>
      <c r="L230" s="89">
        <f t="shared" si="77"/>
        <v>1</v>
      </c>
      <c r="M230" s="89">
        <f t="shared" si="77"/>
        <v>0</v>
      </c>
      <c r="N230" s="89">
        <f t="shared" si="77"/>
        <v>1</v>
      </c>
      <c r="O230" s="89">
        <v>2</v>
      </c>
      <c r="P230" s="89"/>
      <c r="Q230" s="89">
        <f t="shared" si="72"/>
        <v>2</v>
      </c>
      <c r="R230" s="87" t="s">
        <v>32</v>
      </c>
      <c r="S230" s="87">
        <v>9</v>
      </c>
      <c r="T230" s="35">
        <v>42619</v>
      </c>
      <c r="U230" s="35">
        <v>42626</v>
      </c>
      <c r="V230" s="87" t="s">
        <v>124</v>
      </c>
      <c r="W230" s="35">
        <v>44561</v>
      </c>
      <c r="X230" s="87" t="s">
        <v>33</v>
      </c>
      <c r="Y230" s="35" t="s">
        <v>65</v>
      </c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s="1" customFormat="1" ht="24.95" customHeight="1" x14ac:dyDescent="0.2">
      <c r="A231" s="90">
        <v>15</v>
      </c>
      <c r="B231" s="87" t="s">
        <v>70</v>
      </c>
      <c r="C231" s="87" t="s">
        <v>123</v>
      </c>
      <c r="D231" s="89" t="s">
        <v>38</v>
      </c>
      <c r="E231" s="87" t="s">
        <v>19</v>
      </c>
      <c r="F231" s="56">
        <v>1</v>
      </c>
      <c r="G231" s="88"/>
      <c r="H231" s="88">
        <v>37.299999999999997</v>
      </c>
      <c r="I231" s="88">
        <f t="shared" si="74"/>
        <v>37.299999999999997</v>
      </c>
      <c r="J231" s="88">
        <f t="shared" si="75"/>
        <v>0</v>
      </c>
      <c r="K231" s="88">
        <f t="shared" si="76"/>
        <v>37.299999999999997</v>
      </c>
      <c r="L231" s="89">
        <f t="shared" si="77"/>
        <v>1</v>
      </c>
      <c r="M231" s="89">
        <f t="shared" si="77"/>
        <v>0</v>
      </c>
      <c r="N231" s="89">
        <f t="shared" si="77"/>
        <v>1</v>
      </c>
      <c r="O231" s="89">
        <v>0</v>
      </c>
      <c r="P231" s="89"/>
      <c r="Q231" s="89">
        <f t="shared" si="72"/>
        <v>0</v>
      </c>
      <c r="R231" s="87" t="s">
        <v>32</v>
      </c>
      <c r="S231" s="87">
        <v>9</v>
      </c>
      <c r="T231" s="35">
        <v>42619</v>
      </c>
      <c r="U231" s="35">
        <v>42626</v>
      </c>
      <c r="V231" s="87" t="s">
        <v>124</v>
      </c>
      <c r="W231" s="35">
        <v>44561</v>
      </c>
      <c r="X231" s="87" t="s">
        <v>33</v>
      </c>
      <c r="Y231" s="35" t="s">
        <v>65</v>
      </c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s="1" customFormat="1" ht="24.95" customHeight="1" x14ac:dyDescent="0.2">
      <c r="A232" s="90">
        <v>15</v>
      </c>
      <c r="B232" s="87" t="s">
        <v>70</v>
      </c>
      <c r="C232" s="87" t="s">
        <v>123</v>
      </c>
      <c r="D232" s="89" t="s">
        <v>39</v>
      </c>
      <c r="E232" s="87" t="s">
        <v>19</v>
      </c>
      <c r="F232" s="56">
        <v>2</v>
      </c>
      <c r="G232" s="88"/>
      <c r="H232" s="88">
        <v>48.6</v>
      </c>
      <c r="I232" s="88">
        <f t="shared" si="74"/>
        <v>48.6</v>
      </c>
      <c r="J232" s="88">
        <f t="shared" si="75"/>
        <v>0</v>
      </c>
      <c r="K232" s="88">
        <f t="shared" si="76"/>
        <v>48.6</v>
      </c>
      <c r="L232" s="89">
        <f t="shared" si="77"/>
        <v>1</v>
      </c>
      <c r="M232" s="89">
        <f t="shared" si="77"/>
        <v>0</v>
      </c>
      <c r="N232" s="89">
        <f t="shared" si="77"/>
        <v>1</v>
      </c>
      <c r="O232" s="89">
        <v>3</v>
      </c>
      <c r="P232" s="89"/>
      <c r="Q232" s="89">
        <f t="shared" si="72"/>
        <v>3</v>
      </c>
      <c r="R232" s="87" t="s">
        <v>32</v>
      </c>
      <c r="S232" s="87">
        <v>9</v>
      </c>
      <c r="T232" s="35">
        <v>42619</v>
      </c>
      <c r="U232" s="35">
        <v>42626</v>
      </c>
      <c r="V232" s="87" t="s">
        <v>124</v>
      </c>
      <c r="W232" s="35">
        <v>44561</v>
      </c>
      <c r="X232" s="87" t="s">
        <v>33</v>
      </c>
      <c r="Y232" s="35" t="s">
        <v>65</v>
      </c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s="1" customFormat="1" ht="24.95" customHeight="1" x14ac:dyDescent="0.2">
      <c r="A233" s="90">
        <v>15</v>
      </c>
      <c r="B233" s="87" t="s">
        <v>70</v>
      </c>
      <c r="C233" s="87" t="s">
        <v>123</v>
      </c>
      <c r="D233" s="89" t="s">
        <v>40</v>
      </c>
      <c r="E233" s="87" t="s">
        <v>19</v>
      </c>
      <c r="F233" s="56">
        <v>3</v>
      </c>
      <c r="G233" s="88"/>
      <c r="H233" s="88">
        <v>67.400000000000006</v>
      </c>
      <c r="I233" s="88">
        <f t="shared" si="74"/>
        <v>67.400000000000006</v>
      </c>
      <c r="J233" s="88">
        <f t="shared" si="75"/>
        <v>0</v>
      </c>
      <c r="K233" s="88">
        <f t="shared" si="76"/>
        <v>67.400000000000006</v>
      </c>
      <c r="L233" s="89">
        <f t="shared" si="77"/>
        <v>1</v>
      </c>
      <c r="M233" s="89">
        <f t="shared" si="77"/>
        <v>0</v>
      </c>
      <c r="N233" s="89">
        <f t="shared" si="77"/>
        <v>1</v>
      </c>
      <c r="O233" s="89">
        <v>5</v>
      </c>
      <c r="P233" s="89"/>
      <c r="Q233" s="89">
        <f t="shared" si="72"/>
        <v>5</v>
      </c>
      <c r="R233" s="87" t="s">
        <v>32</v>
      </c>
      <c r="S233" s="87">
        <v>9</v>
      </c>
      <c r="T233" s="35">
        <v>42619</v>
      </c>
      <c r="U233" s="35">
        <v>42626</v>
      </c>
      <c r="V233" s="87" t="s">
        <v>124</v>
      </c>
      <c r="W233" s="35">
        <v>44561</v>
      </c>
      <c r="X233" s="87" t="s">
        <v>33</v>
      </c>
      <c r="Y233" s="35" t="s">
        <v>65</v>
      </c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s="1" customFormat="1" ht="24.95" customHeight="1" x14ac:dyDescent="0.2">
      <c r="A234" s="90">
        <v>15</v>
      </c>
      <c r="B234" s="87" t="s">
        <v>70</v>
      </c>
      <c r="C234" s="87" t="s">
        <v>123</v>
      </c>
      <c r="D234" s="89" t="s">
        <v>41</v>
      </c>
      <c r="E234" s="87" t="s">
        <v>19</v>
      </c>
      <c r="F234" s="56">
        <v>3</v>
      </c>
      <c r="G234" s="88"/>
      <c r="H234" s="88">
        <v>65.599999999999994</v>
      </c>
      <c r="I234" s="88">
        <f t="shared" si="74"/>
        <v>65.599999999999994</v>
      </c>
      <c r="J234" s="88">
        <f t="shared" si="75"/>
        <v>0</v>
      </c>
      <c r="K234" s="88">
        <f t="shared" si="76"/>
        <v>65.599999999999994</v>
      </c>
      <c r="L234" s="89">
        <f t="shared" si="77"/>
        <v>1</v>
      </c>
      <c r="M234" s="89">
        <f t="shared" si="77"/>
        <v>0</v>
      </c>
      <c r="N234" s="89">
        <f t="shared" si="77"/>
        <v>1</v>
      </c>
      <c r="O234" s="89">
        <v>5</v>
      </c>
      <c r="P234" s="89"/>
      <c r="Q234" s="89">
        <f t="shared" si="72"/>
        <v>5</v>
      </c>
      <c r="R234" s="87" t="s">
        <v>32</v>
      </c>
      <c r="S234" s="87">
        <v>9</v>
      </c>
      <c r="T234" s="35">
        <v>42619</v>
      </c>
      <c r="U234" s="35">
        <v>42626</v>
      </c>
      <c r="V234" s="87" t="s">
        <v>124</v>
      </c>
      <c r="W234" s="35">
        <v>44561</v>
      </c>
      <c r="X234" s="87" t="s">
        <v>33</v>
      </c>
      <c r="Y234" s="35" t="s">
        <v>65</v>
      </c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s="1" customFormat="1" ht="24.95" customHeight="1" x14ac:dyDescent="0.2">
      <c r="A235" s="90">
        <v>15</v>
      </c>
      <c r="B235" s="87" t="s">
        <v>70</v>
      </c>
      <c r="C235" s="87" t="s">
        <v>123</v>
      </c>
      <c r="D235" s="89" t="s">
        <v>42</v>
      </c>
      <c r="E235" s="87" t="s">
        <v>19</v>
      </c>
      <c r="F235" s="56">
        <v>1</v>
      </c>
      <c r="G235" s="88"/>
      <c r="H235" s="88">
        <v>37</v>
      </c>
      <c r="I235" s="88">
        <f t="shared" si="74"/>
        <v>37</v>
      </c>
      <c r="J235" s="88">
        <f t="shared" si="75"/>
        <v>0</v>
      </c>
      <c r="K235" s="88">
        <f t="shared" si="76"/>
        <v>37</v>
      </c>
      <c r="L235" s="89">
        <f t="shared" si="77"/>
        <v>1</v>
      </c>
      <c r="M235" s="89">
        <f t="shared" si="77"/>
        <v>0</v>
      </c>
      <c r="N235" s="89">
        <f t="shared" si="77"/>
        <v>1</v>
      </c>
      <c r="O235" s="89">
        <v>2</v>
      </c>
      <c r="P235" s="89"/>
      <c r="Q235" s="89">
        <f t="shared" si="72"/>
        <v>2</v>
      </c>
      <c r="R235" s="87" t="s">
        <v>32</v>
      </c>
      <c r="S235" s="87">
        <v>9</v>
      </c>
      <c r="T235" s="35">
        <v>42619</v>
      </c>
      <c r="U235" s="35">
        <v>42626</v>
      </c>
      <c r="V235" s="87" t="s">
        <v>124</v>
      </c>
      <c r="W235" s="35">
        <v>44561</v>
      </c>
      <c r="X235" s="87" t="s">
        <v>33</v>
      </c>
      <c r="Y235" s="35" t="s">
        <v>65</v>
      </c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s="1" customFormat="1" ht="24.95" customHeight="1" x14ac:dyDescent="0.2">
      <c r="A236" s="90">
        <v>15</v>
      </c>
      <c r="B236" s="87" t="s">
        <v>70</v>
      </c>
      <c r="C236" s="87" t="s">
        <v>123</v>
      </c>
      <c r="D236" s="89" t="s">
        <v>43</v>
      </c>
      <c r="E236" s="87" t="s">
        <v>19</v>
      </c>
      <c r="F236" s="56">
        <v>3</v>
      </c>
      <c r="G236" s="88"/>
      <c r="H236" s="88">
        <v>68.7</v>
      </c>
      <c r="I236" s="88">
        <f t="shared" si="74"/>
        <v>68.7</v>
      </c>
      <c r="J236" s="88">
        <f t="shared" si="75"/>
        <v>0</v>
      </c>
      <c r="K236" s="88">
        <f t="shared" si="76"/>
        <v>68.7</v>
      </c>
      <c r="L236" s="89">
        <f t="shared" si="77"/>
        <v>1</v>
      </c>
      <c r="M236" s="89">
        <f t="shared" si="77"/>
        <v>0</v>
      </c>
      <c r="N236" s="89">
        <f t="shared" si="77"/>
        <v>1</v>
      </c>
      <c r="O236" s="89">
        <v>2</v>
      </c>
      <c r="P236" s="89"/>
      <c r="Q236" s="89">
        <f t="shared" si="72"/>
        <v>2</v>
      </c>
      <c r="R236" s="87" t="s">
        <v>32</v>
      </c>
      <c r="S236" s="87">
        <v>9</v>
      </c>
      <c r="T236" s="35">
        <v>42619</v>
      </c>
      <c r="U236" s="35">
        <v>42626</v>
      </c>
      <c r="V236" s="87" t="s">
        <v>124</v>
      </c>
      <c r="W236" s="35">
        <v>44561</v>
      </c>
      <c r="X236" s="87" t="s">
        <v>33</v>
      </c>
      <c r="Y236" s="35" t="s">
        <v>65</v>
      </c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s="1" customFormat="1" ht="24.95" customHeight="1" x14ac:dyDescent="0.2">
      <c r="A237" s="90">
        <v>15</v>
      </c>
      <c r="B237" s="87" t="s">
        <v>70</v>
      </c>
      <c r="C237" s="87" t="s">
        <v>123</v>
      </c>
      <c r="D237" s="89" t="s">
        <v>44</v>
      </c>
      <c r="E237" s="87" t="s">
        <v>19</v>
      </c>
      <c r="F237" s="56">
        <v>3</v>
      </c>
      <c r="G237" s="88"/>
      <c r="H237" s="88">
        <v>59.5</v>
      </c>
      <c r="I237" s="88">
        <f t="shared" si="74"/>
        <v>59.5</v>
      </c>
      <c r="J237" s="88">
        <f t="shared" si="75"/>
        <v>0</v>
      </c>
      <c r="K237" s="88">
        <f t="shared" si="76"/>
        <v>59.5</v>
      </c>
      <c r="L237" s="89">
        <f t="shared" si="77"/>
        <v>1</v>
      </c>
      <c r="M237" s="89">
        <f t="shared" si="77"/>
        <v>0</v>
      </c>
      <c r="N237" s="89">
        <f t="shared" si="77"/>
        <v>1</v>
      </c>
      <c r="O237" s="89">
        <v>3</v>
      </c>
      <c r="P237" s="89"/>
      <c r="Q237" s="89">
        <f t="shared" si="72"/>
        <v>3</v>
      </c>
      <c r="R237" s="87" t="s">
        <v>32</v>
      </c>
      <c r="S237" s="87">
        <v>9</v>
      </c>
      <c r="T237" s="35">
        <v>42619</v>
      </c>
      <c r="U237" s="35">
        <v>42626</v>
      </c>
      <c r="V237" s="87" t="s">
        <v>124</v>
      </c>
      <c r="W237" s="35">
        <v>44561</v>
      </c>
      <c r="X237" s="87" t="s">
        <v>33</v>
      </c>
      <c r="Y237" s="35" t="s">
        <v>65</v>
      </c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s="1" customFormat="1" ht="24.95" customHeight="1" x14ac:dyDescent="0.2">
      <c r="A238" s="90">
        <v>15</v>
      </c>
      <c r="B238" s="87" t="s">
        <v>70</v>
      </c>
      <c r="C238" s="87" t="s">
        <v>123</v>
      </c>
      <c r="D238" s="89" t="s">
        <v>45</v>
      </c>
      <c r="E238" s="87" t="s">
        <v>19</v>
      </c>
      <c r="F238" s="56">
        <v>4</v>
      </c>
      <c r="G238" s="88"/>
      <c r="H238" s="88">
        <v>79.599999999999994</v>
      </c>
      <c r="I238" s="88">
        <f t="shared" si="74"/>
        <v>79.599999999999994</v>
      </c>
      <c r="J238" s="88">
        <f t="shared" si="75"/>
        <v>0</v>
      </c>
      <c r="K238" s="88">
        <f t="shared" si="76"/>
        <v>79.599999999999994</v>
      </c>
      <c r="L238" s="89">
        <f t="shared" si="77"/>
        <v>1</v>
      </c>
      <c r="M238" s="89">
        <f t="shared" si="77"/>
        <v>0</v>
      </c>
      <c r="N238" s="89">
        <f t="shared" si="77"/>
        <v>1</v>
      </c>
      <c r="O238" s="89">
        <v>3</v>
      </c>
      <c r="P238" s="89"/>
      <c r="Q238" s="89">
        <f t="shared" si="72"/>
        <v>3</v>
      </c>
      <c r="R238" s="87" t="s">
        <v>32</v>
      </c>
      <c r="S238" s="87">
        <v>9</v>
      </c>
      <c r="T238" s="35">
        <v>42619</v>
      </c>
      <c r="U238" s="35">
        <v>42626</v>
      </c>
      <c r="V238" s="87" t="s">
        <v>124</v>
      </c>
      <c r="W238" s="35">
        <v>44561</v>
      </c>
      <c r="X238" s="87" t="s">
        <v>33</v>
      </c>
      <c r="Y238" s="35" t="s">
        <v>65</v>
      </c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s="1" customFormat="1" ht="24.95" customHeight="1" x14ac:dyDescent="0.2">
      <c r="A239" s="90">
        <v>15</v>
      </c>
      <c r="B239" s="87" t="s">
        <v>70</v>
      </c>
      <c r="C239" s="87" t="s">
        <v>123</v>
      </c>
      <c r="D239" s="89" t="s">
        <v>48</v>
      </c>
      <c r="E239" s="87" t="s">
        <v>18</v>
      </c>
      <c r="F239" s="56">
        <v>1</v>
      </c>
      <c r="G239" s="88"/>
      <c r="H239" s="88">
        <v>36.799999999999997</v>
      </c>
      <c r="I239" s="88">
        <f t="shared" si="74"/>
        <v>36.799999999999997</v>
      </c>
      <c r="J239" s="88">
        <f t="shared" si="75"/>
        <v>36.799999999999997</v>
      </c>
      <c r="K239" s="88">
        <f t="shared" si="76"/>
        <v>0</v>
      </c>
      <c r="L239" s="89">
        <f t="shared" si="77"/>
        <v>1</v>
      </c>
      <c r="M239" s="89">
        <f t="shared" si="77"/>
        <v>1</v>
      </c>
      <c r="N239" s="89">
        <f t="shared" si="77"/>
        <v>0</v>
      </c>
      <c r="O239" s="89">
        <v>1</v>
      </c>
      <c r="P239" s="89"/>
      <c r="Q239" s="89">
        <f t="shared" si="72"/>
        <v>1</v>
      </c>
      <c r="R239" s="87" t="s">
        <v>32</v>
      </c>
      <c r="S239" s="87">
        <v>9</v>
      </c>
      <c r="T239" s="35">
        <v>42619</v>
      </c>
      <c r="U239" s="35">
        <v>42626</v>
      </c>
      <c r="V239" s="87" t="s">
        <v>124</v>
      </c>
      <c r="W239" s="35">
        <v>44561</v>
      </c>
      <c r="X239" s="87" t="s">
        <v>33</v>
      </c>
      <c r="Y239" s="35" t="s">
        <v>65</v>
      </c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s="1" customFormat="1" ht="24.95" customHeight="1" x14ac:dyDescent="0.2">
      <c r="A240" s="90">
        <v>15</v>
      </c>
      <c r="B240" s="87" t="s">
        <v>70</v>
      </c>
      <c r="C240" s="87" t="s">
        <v>123</v>
      </c>
      <c r="D240" s="89" t="s">
        <v>49</v>
      </c>
      <c r="E240" s="87" t="s">
        <v>19</v>
      </c>
      <c r="F240" s="56">
        <v>2</v>
      </c>
      <c r="G240" s="88"/>
      <c r="H240" s="88">
        <v>51.4</v>
      </c>
      <c r="I240" s="88">
        <f t="shared" si="74"/>
        <v>51.4</v>
      </c>
      <c r="J240" s="88">
        <f t="shared" si="75"/>
        <v>0</v>
      </c>
      <c r="K240" s="88">
        <f t="shared" si="76"/>
        <v>51.4</v>
      </c>
      <c r="L240" s="89">
        <f t="shared" si="77"/>
        <v>1</v>
      </c>
      <c r="M240" s="89">
        <f t="shared" si="77"/>
        <v>0</v>
      </c>
      <c r="N240" s="89">
        <f t="shared" si="77"/>
        <v>1</v>
      </c>
      <c r="O240" s="89">
        <v>2</v>
      </c>
      <c r="P240" s="89"/>
      <c r="Q240" s="89">
        <f t="shared" si="72"/>
        <v>2</v>
      </c>
      <c r="R240" s="87" t="s">
        <v>32</v>
      </c>
      <c r="S240" s="87">
        <v>9</v>
      </c>
      <c r="T240" s="35">
        <v>42619</v>
      </c>
      <c r="U240" s="35">
        <v>42626</v>
      </c>
      <c r="V240" s="87" t="s">
        <v>124</v>
      </c>
      <c r="W240" s="35">
        <v>44561</v>
      </c>
      <c r="X240" s="87" t="s">
        <v>33</v>
      </c>
      <c r="Y240" s="35" t="s">
        <v>65</v>
      </c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s="1" customFormat="1" ht="24.95" customHeight="1" x14ac:dyDescent="0.2">
      <c r="A241" s="90">
        <v>15</v>
      </c>
      <c r="B241" s="87" t="s">
        <v>70</v>
      </c>
      <c r="C241" s="87" t="s">
        <v>123</v>
      </c>
      <c r="D241" s="89" t="s">
        <v>50</v>
      </c>
      <c r="E241" s="87" t="s">
        <v>19</v>
      </c>
      <c r="F241" s="56">
        <v>4</v>
      </c>
      <c r="G241" s="88"/>
      <c r="H241" s="88">
        <v>89.6</v>
      </c>
      <c r="I241" s="88">
        <f t="shared" si="74"/>
        <v>89.6</v>
      </c>
      <c r="J241" s="88">
        <f t="shared" si="75"/>
        <v>0</v>
      </c>
      <c r="K241" s="88">
        <f t="shared" si="76"/>
        <v>89.6</v>
      </c>
      <c r="L241" s="89">
        <f t="shared" si="77"/>
        <v>1</v>
      </c>
      <c r="M241" s="89">
        <f t="shared" si="77"/>
        <v>0</v>
      </c>
      <c r="N241" s="89">
        <f t="shared" si="77"/>
        <v>1</v>
      </c>
      <c r="O241" s="89">
        <v>4</v>
      </c>
      <c r="P241" s="89"/>
      <c r="Q241" s="89">
        <f t="shared" si="72"/>
        <v>4</v>
      </c>
      <c r="R241" s="87" t="s">
        <v>32</v>
      </c>
      <c r="S241" s="87">
        <v>9</v>
      </c>
      <c r="T241" s="35">
        <v>42619</v>
      </c>
      <c r="U241" s="35">
        <v>42626</v>
      </c>
      <c r="V241" s="87" t="s">
        <v>124</v>
      </c>
      <c r="W241" s="35">
        <v>44561</v>
      </c>
      <c r="X241" s="87" t="s">
        <v>33</v>
      </c>
      <c r="Y241" s="35" t="s">
        <v>65</v>
      </c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s="1" customFormat="1" ht="24.95" customHeight="1" x14ac:dyDescent="0.2">
      <c r="A242" s="90">
        <v>15</v>
      </c>
      <c r="B242" s="87" t="s">
        <v>70</v>
      </c>
      <c r="C242" s="87" t="s">
        <v>123</v>
      </c>
      <c r="D242" s="89" t="s">
        <v>51</v>
      </c>
      <c r="E242" s="87" t="s">
        <v>18</v>
      </c>
      <c r="F242" s="56">
        <v>4</v>
      </c>
      <c r="G242" s="88"/>
      <c r="H242" s="88">
        <v>78.099999999999994</v>
      </c>
      <c r="I242" s="88">
        <f t="shared" si="74"/>
        <v>78.099999999999994</v>
      </c>
      <c r="J242" s="88">
        <f t="shared" si="75"/>
        <v>78.099999999999994</v>
      </c>
      <c r="K242" s="88">
        <f t="shared" si="76"/>
        <v>0</v>
      </c>
      <c r="L242" s="89">
        <f t="shared" si="77"/>
        <v>1</v>
      </c>
      <c r="M242" s="89">
        <f t="shared" si="77"/>
        <v>1</v>
      </c>
      <c r="N242" s="89">
        <f t="shared" si="77"/>
        <v>0</v>
      </c>
      <c r="O242" s="89">
        <v>4</v>
      </c>
      <c r="P242" s="89"/>
      <c r="Q242" s="89">
        <f t="shared" si="72"/>
        <v>4</v>
      </c>
      <c r="R242" s="87" t="s">
        <v>32</v>
      </c>
      <c r="S242" s="87">
        <v>9</v>
      </c>
      <c r="T242" s="35">
        <v>42619</v>
      </c>
      <c r="U242" s="35">
        <v>42626</v>
      </c>
      <c r="V242" s="87" t="s">
        <v>124</v>
      </c>
      <c r="W242" s="35">
        <v>44561</v>
      </c>
      <c r="X242" s="87" t="s">
        <v>33</v>
      </c>
      <c r="Y242" s="35" t="s">
        <v>65</v>
      </c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s="6" customFormat="1" ht="24.95" customHeight="1" x14ac:dyDescent="0.2">
      <c r="A243" s="22">
        <v>15</v>
      </c>
      <c r="B243" s="34" t="s">
        <v>70</v>
      </c>
      <c r="C243" s="34" t="s">
        <v>123</v>
      </c>
      <c r="D243" s="57">
        <f>COUNTA(D227:D242)</f>
        <v>16</v>
      </c>
      <c r="E243" s="34" t="s">
        <v>46</v>
      </c>
      <c r="F243" s="58"/>
      <c r="G243" s="59">
        <v>1101.0999999999999</v>
      </c>
      <c r="H243" s="59">
        <f>SUM(H227:H242)</f>
        <v>939.90000000000009</v>
      </c>
      <c r="I243" s="59">
        <f t="shared" ref="I243:O243" si="78">SUM(I227:I242)</f>
        <v>939.90000000000009</v>
      </c>
      <c r="J243" s="59">
        <f t="shared" si="78"/>
        <v>183.3</v>
      </c>
      <c r="K243" s="59">
        <f t="shared" si="78"/>
        <v>756.6</v>
      </c>
      <c r="L243" s="57">
        <f t="shared" si="78"/>
        <v>16</v>
      </c>
      <c r="M243" s="57">
        <f t="shared" si="78"/>
        <v>3</v>
      </c>
      <c r="N243" s="57">
        <f t="shared" si="78"/>
        <v>13</v>
      </c>
      <c r="O243" s="57">
        <f t="shared" si="78"/>
        <v>45</v>
      </c>
      <c r="P243" s="57"/>
      <c r="Q243" s="57">
        <f t="shared" si="72"/>
        <v>45</v>
      </c>
      <c r="R243" s="60"/>
      <c r="S243" s="34">
        <v>9</v>
      </c>
      <c r="T243" s="42">
        <v>42619</v>
      </c>
      <c r="U243" s="42">
        <v>42626</v>
      </c>
      <c r="V243" s="34" t="s">
        <v>124</v>
      </c>
      <c r="W243" s="42">
        <v>44561</v>
      </c>
      <c r="X243" s="34" t="s">
        <v>33</v>
      </c>
      <c r="Y243" s="42" t="s">
        <v>65</v>
      </c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</row>
    <row r="244" spans="1:37" s="1" customFormat="1" ht="24.95" customHeight="1" x14ac:dyDescent="0.2">
      <c r="A244" s="90">
        <v>16</v>
      </c>
      <c r="B244" s="87" t="s">
        <v>70</v>
      </c>
      <c r="C244" s="87" t="s">
        <v>125</v>
      </c>
      <c r="D244" s="89" t="s">
        <v>31</v>
      </c>
      <c r="E244" s="87" t="s">
        <v>18</v>
      </c>
      <c r="F244" s="56">
        <v>3</v>
      </c>
      <c r="G244" s="88"/>
      <c r="H244" s="88">
        <v>52.5</v>
      </c>
      <c r="I244" s="88">
        <f t="shared" ref="I244:I255" si="79">IF(R244="Подлежит расселению",H244,IF(R244="Расселено",0,IF(R244="Пустующие",0,IF(R244="В суде",H244))))</f>
        <v>52.5</v>
      </c>
      <c r="J244" s="88">
        <f t="shared" ref="J244:J255" si="80">IF(E244="Муниципальная",I244,IF(E244="Частная",0))</f>
        <v>52.5</v>
      </c>
      <c r="K244" s="88">
        <f t="shared" ref="K244:K255" si="81">IF(E244="Муниципальная",0,IF(E244="Частная",I244))</f>
        <v>0</v>
      </c>
      <c r="L244" s="89">
        <f t="shared" ref="L244:N255" si="82">IF(I244&gt;0,1,IF(I244=0,0))</f>
        <v>1</v>
      </c>
      <c r="M244" s="89">
        <f t="shared" si="82"/>
        <v>1</v>
      </c>
      <c r="N244" s="89">
        <f t="shared" si="82"/>
        <v>0</v>
      </c>
      <c r="O244" s="89">
        <v>3</v>
      </c>
      <c r="P244" s="89"/>
      <c r="Q244" s="89">
        <f t="shared" si="72"/>
        <v>3</v>
      </c>
      <c r="R244" s="87" t="s">
        <v>32</v>
      </c>
      <c r="S244" s="87">
        <v>7</v>
      </c>
      <c r="T244" s="35">
        <v>42619</v>
      </c>
      <c r="U244" s="35">
        <v>42626</v>
      </c>
      <c r="V244" s="87" t="s">
        <v>126</v>
      </c>
      <c r="W244" s="35">
        <v>43830</v>
      </c>
      <c r="X244" s="87" t="s">
        <v>33</v>
      </c>
      <c r="Y244" s="35" t="s">
        <v>65</v>
      </c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s="1" customFormat="1" ht="24.95" customHeight="1" x14ac:dyDescent="0.2">
      <c r="A245" s="90">
        <v>16</v>
      </c>
      <c r="B245" s="87" t="s">
        <v>70</v>
      </c>
      <c r="C245" s="87" t="s">
        <v>125</v>
      </c>
      <c r="D245" s="89" t="s">
        <v>35</v>
      </c>
      <c r="E245" s="87" t="s">
        <v>19</v>
      </c>
      <c r="F245" s="56">
        <v>2</v>
      </c>
      <c r="G245" s="88"/>
      <c r="H245" s="88">
        <v>41.7</v>
      </c>
      <c r="I245" s="88">
        <f t="shared" si="79"/>
        <v>41.7</v>
      </c>
      <c r="J245" s="88">
        <f t="shared" si="80"/>
        <v>0</v>
      </c>
      <c r="K245" s="88">
        <f t="shared" si="81"/>
        <v>41.7</v>
      </c>
      <c r="L245" s="89">
        <f t="shared" si="82"/>
        <v>1</v>
      </c>
      <c r="M245" s="89">
        <f t="shared" si="82"/>
        <v>0</v>
      </c>
      <c r="N245" s="89">
        <f t="shared" si="82"/>
        <v>1</v>
      </c>
      <c r="O245" s="89">
        <v>9</v>
      </c>
      <c r="P245" s="89"/>
      <c r="Q245" s="89">
        <f t="shared" si="72"/>
        <v>9</v>
      </c>
      <c r="R245" s="87" t="s">
        <v>32</v>
      </c>
      <c r="S245" s="87">
        <v>7</v>
      </c>
      <c r="T245" s="35">
        <v>42619</v>
      </c>
      <c r="U245" s="35">
        <v>42626</v>
      </c>
      <c r="V245" s="87" t="s">
        <v>126</v>
      </c>
      <c r="W245" s="35">
        <v>43830</v>
      </c>
      <c r="X245" s="87" t="s">
        <v>33</v>
      </c>
      <c r="Y245" s="35" t="s">
        <v>65</v>
      </c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s="1" customFormat="1" ht="24.95" customHeight="1" x14ac:dyDescent="0.2">
      <c r="A246" s="90">
        <v>16</v>
      </c>
      <c r="B246" s="87" t="s">
        <v>70</v>
      </c>
      <c r="C246" s="87" t="s">
        <v>125</v>
      </c>
      <c r="D246" s="89" t="s">
        <v>36</v>
      </c>
      <c r="E246" s="87" t="s">
        <v>19</v>
      </c>
      <c r="F246" s="56">
        <v>1</v>
      </c>
      <c r="G246" s="88"/>
      <c r="H246" s="88">
        <v>31</v>
      </c>
      <c r="I246" s="88">
        <f t="shared" si="79"/>
        <v>31</v>
      </c>
      <c r="J246" s="88">
        <f t="shared" si="80"/>
        <v>0</v>
      </c>
      <c r="K246" s="88">
        <f t="shared" si="81"/>
        <v>31</v>
      </c>
      <c r="L246" s="89">
        <f t="shared" si="82"/>
        <v>1</v>
      </c>
      <c r="M246" s="89">
        <f t="shared" si="82"/>
        <v>0</v>
      </c>
      <c r="N246" s="89">
        <f t="shared" si="82"/>
        <v>1</v>
      </c>
      <c r="O246" s="89">
        <v>1</v>
      </c>
      <c r="P246" s="89"/>
      <c r="Q246" s="89">
        <f t="shared" si="72"/>
        <v>1</v>
      </c>
      <c r="R246" s="87" t="s">
        <v>32</v>
      </c>
      <c r="S246" s="87">
        <v>7</v>
      </c>
      <c r="T246" s="35">
        <v>42619</v>
      </c>
      <c r="U246" s="35">
        <v>42626</v>
      </c>
      <c r="V246" s="87" t="s">
        <v>126</v>
      </c>
      <c r="W246" s="35">
        <v>43830</v>
      </c>
      <c r="X246" s="87" t="s">
        <v>33</v>
      </c>
      <c r="Y246" s="35" t="s">
        <v>65</v>
      </c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s="1" customFormat="1" ht="24.95" customHeight="1" x14ac:dyDescent="0.2">
      <c r="A247" s="90">
        <v>16</v>
      </c>
      <c r="B247" s="87" t="s">
        <v>70</v>
      </c>
      <c r="C247" s="87" t="s">
        <v>125</v>
      </c>
      <c r="D247" s="89" t="s">
        <v>37</v>
      </c>
      <c r="E247" s="87" t="s">
        <v>19</v>
      </c>
      <c r="F247" s="56">
        <v>3</v>
      </c>
      <c r="G247" s="88"/>
      <c r="H247" s="88">
        <v>52.9</v>
      </c>
      <c r="I247" s="88">
        <f t="shared" si="79"/>
        <v>52.9</v>
      </c>
      <c r="J247" s="88">
        <f t="shared" si="80"/>
        <v>0</v>
      </c>
      <c r="K247" s="88">
        <f t="shared" si="81"/>
        <v>52.9</v>
      </c>
      <c r="L247" s="89">
        <f t="shared" si="82"/>
        <v>1</v>
      </c>
      <c r="M247" s="89">
        <f t="shared" si="82"/>
        <v>0</v>
      </c>
      <c r="N247" s="89">
        <f t="shared" si="82"/>
        <v>1</v>
      </c>
      <c r="O247" s="89">
        <v>3</v>
      </c>
      <c r="P247" s="89"/>
      <c r="Q247" s="89">
        <f t="shared" si="72"/>
        <v>3</v>
      </c>
      <c r="R247" s="87" t="s">
        <v>32</v>
      </c>
      <c r="S247" s="87">
        <v>7</v>
      </c>
      <c r="T247" s="35">
        <v>42619</v>
      </c>
      <c r="U247" s="35">
        <v>42626</v>
      </c>
      <c r="V247" s="87" t="s">
        <v>126</v>
      </c>
      <c r="W247" s="35">
        <v>43830</v>
      </c>
      <c r="X247" s="87" t="s">
        <v>33</v>
      </c>
      <c r="Y247" s="35" t="s">
        <v>65</v>
      </c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s="1" customFormat="1" ht="24.95" customHeight="1" x14ac:dyDescent="0.2">
      <c r="A248" s="90">
        <v>16</v>
      </c>
      <c r="B248" s="87" t="s">
        <v>70</v>
      </c>
      <c r="C248" s="87" t="s">
        <v>125</v>
      </c>
      <c r="D248" s="89" t="s">
        <v>38</v>
      </c>
      <c r="E248" s="87" t="s">
        <v>19</v>
      </c>
      <c r="F248" s="56">
        <v>2</v>
      </c>
      <c r="G248" s="88"/>
      <c r="H248" s="88">
        <v>42.7</v>
      </c>
      <c r="I248" s="88">
        <f t="shared" si="79"/>
        <v>42.7</v>
      </c>
      <c r="J248" s="88">
        <f t="shared" si="80"/>
        <v>0</v>
      </c>
      <c r="K248" s="88">
        <f t="shared" si="81"/>
        <v>42.7</v>
      </c>
      <c r="L248" s="89">
        <f t="shared" si="82"/>
        <v>1</v>
      </c>
      <c r="M248" s="89">
        <f t="shared" si="82"/>
        <v>0</v>
      </c>
      <c r="N248" s="89">
        <f t="shared" si="82"/>
        <v>1</v>
      </c>
      <c r="O248" s="89">
        <v>1</v>
      </c>
      <c r="P248" s="89"/>
      <c r="Q248" s="89">
        <f t="shared" si="72"/>
        <v>1</v>
      </c>
      <c r="R248" s="87" t="s">
        <v>32</v>
      </c>
      <c r="S248" s="87">
        <v>7</v>
      </c>
      <c r="T248" s="35">
        <v>42619</v>
      </c>
      <c r="U248" s="35">
        <v>42626</v>
      </c>
      <c r="V248" s="87" t="s">
        <v>126</v>
      </c>
      <c r="W248" s="35">
        <v>43830</v>
      </c>
      <c r="X248" s="87" t="s">
        <v>33</v>
      </c>
      <c r="Y248" s="35" t="s">
        <v>65</v>
      </c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s="1" customFormat="1" ht="24.95" customHeight="1" x14ac:dyDescent="0.2">
      <c r="A249" s="90">
        <v>16</v>
      </c>
      <c r="B249" s="87" t="s">
        <v>70</v>
      </c>
      <c r="C249" s="87" t="s">
        <v>125</v>
      </c>
      <c r="D249" s="89" t="s">
        <v>39</v>
      </c>
      <c r="E249" s="87" t="s">
        <v>19</v>
      </c>
      <c r="F249" s="56">
        <v>1</v>
      </c>
      <c r="G249" s="88"/>
      <c r="H249" s="88">
        <v>32.5</v>
      </c>
      <c r="I249" s="88">
        <f t="shared" si="79"/>
        <v>32.5</v>
      </c>
      <c r="J249" s="88">
        <f t="shared" si="80"/>
        <v>0</v>
      </c>
      <c r="K249" s="88">
        <f t="shared" si="81"/>
        <v>32.5</v>
      </c>
      <c r="L249" s="89">
        <f t="shared" si="82"/>
        <v>1</v>
      </c>
      <c r="M249" s="89">
        <f t="shared" si="82"/>
        <v>0</v>
      </c>
      <c r="N249" s="89">
        <f t="shared" si="82"/>
        <v>1</v>
      </c>
      <c r="O249" s="89">
        <v>1</v>
      </c>
      <c r="P249" s="89"/>
      <c r="Q249" s="89">
        <f t="shared" si="72"/>
        <v>1</v>
      </c>
      <c r="R249" s="87" t="s">
        <v>32</v>
      </c>
      <c r="S249" s="87">
        <v>7</v>
      </c>
      <c r="T249" s="35">
        <v>42619</v>
      </c>
      <c r="U249" s="35">
        <v>42626</v>
      </c>
      <c r="V249" s="87" t="s">
        <v>126</v>
      </c>
      <c r="W249" s="35">
        <v>43830</v>
      </c>
      <c r="X249" s="87" t="s">
        <v>33</v>
      </c>
      <c r="Y249" s="35" t="s">
        <v>65</v>
      </c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s="1" customFormat="1" ht="24.95" customHeight="1" x14ac:dyDescent="0.2">
      <c r="A250" s="90">
        <v>16</v>
      </c>
      <c r="B250" s="87" t="s">
        <v>70</v>
      </c>
      <c r="C250" s="87" t="s">
        <v>125</v>
      </c>
      <c r="D250" s="89" t="s">
        <v>40</v>
      </c>
      <c r="E250" s="87" t="s">
        <v>19</v>
      </c>
      <c r="F250" s="56">
        <v>1</v>
      </c>
      <c r="G250" s="88"/>
      <c r="H250" s="88">
        <v>31.1</v>
      </c>
      <c r="I250" s="88">
        <f t="shared" si="79"/>
        <v>31.1</v>
      </c>
      <c r="J250" s="88">
        <f t="shared" si="80"/>
        <v>0</v>
      </c>
      <c r="K250" s="88">
        <f t="shared" si="81"/>
        <v>31.1</v>
      </c>
      <c r="L250" s="89">
        <f t="shared" si="82"/>
        <v>1</v>
      </c>
      <c r="M250" s="89">
        <f t="shared" si="82"/>
        <v>0</v>
      </c>
      <c r="N250" s="89">
        <f t="shared" si="82"/>
        <v>1</v>
      </c>
      <c r="O250" s="89">
        <v>6</v>
      </c>
      <c r="P250" s="89"/>
      <c r="Q250" s="89">
        <f t="shared" si="72"/>
        <v>6</v>
      </c>
      <c r="R250" s="87" t="s">
        <v>32</v>
      </c>
      <c r="S250" s="87">
        <v>7</v>
      </c>
      <c r="T250" s="35">
        <v>42619</v>
      </c>
      <c r="U250" s="35">
        <v>42626</v>
      </c>
      <c r="V250" s="87" t="s">
        <v>126</v>
      </c>
      <c r="W250" s="35">
        <v>43830</v>
      </c>
      <c r="X250" s="87" t="s">
        <v>33</v>
      </c>
      <c r="Y250" s="35" t="s">
        <v>65</v>
      </c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s="1" customFormat="1" ht="24.95" customHeight="1" x14ac:dyDescent="0.2">
      <c r="A251" s="90">
        <v>16</v>
      </c>
      <c r="B251" s="87" t="s">
        <v>70</v>
      </c>
      <c r="C251" s="87" t="s">
        <v>125</v>
      </c>
      <c r="D251" s="89" t="s">
        <v>41</v>
      </c>
      <c r="E251" s="87" t="s">
        <v>18</v>
      </c>
      <c r="F251" s="56">
        <v>2</v>
      </c>
      <c r="G251" s="88"/>
      <c r="H251" s="88">
        <v>43.4</v>
      </c>
      <c r="I251" s="88">
        <f t="shared" si="79"/>
        <v>43.4</v>
      </c>
      <c r="J251" s="88">
        <f t="shared" si="80"/>
        <v>43.4</v>
      </c>
      <c r="K251" s="88">
        <f t="shared" si="81"/>
        <v>0</v>
      </c>
      <c r="L251" s="89">
        <f t="shared" si="82"/>
        <v>1</v>
      </c>
      <c r="M251" s="89">
        <f t="shared" si="82"/>
        <v>1</v>
      </c>
      <c r="N251" s="89">
        <f t="shared" si="82"/>
        <v>0</v>
      </c>
      <c r="O251" s="89">
        <v>4</v>
      </c>
      <c r="P251" s="89"/>
      <c r="Q251" s="89">
        <f t="shared" si="72"/>
        <v>4</v>
      </c>
      <c r="R251" s="87" t="s">
        <v>32</v>
      </c>
      <c r="S251" s="87">
        <v>7</v>
      </c>
      <c r="T251" s="35">
        <v>42619</v>
      </c>
      <c r="U251" s="35">
        <v>42626</v>
      </c>
      <c r="V251" s="87" t="s">
        <v>126</v>
      </c>
      <c r="W251" s="35">
        <v>43830</v>
      </c>
      <c r="X251" s="87" t="s">
        <v>33</v>
      </c>
      <c r="Y251" s="35" t="s">
        <v>65</v>
      </c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s="1" customFormat="1" ht="24.95" customHeight="1" x14ac:dyDescent="0.2">
      <c r="A252" s="90">
        <v>16</v>
      </c>
      <c r="B252" s="87" t="s">
        <v>70</v>
      </c>
      <c r="C252" s="87" t="s">
        <v>125</v>
      </c>
      <c r="D252" s="89" t="s">
        <v>42</v>
      </c>
      <c r="E252" s="87" t="s">
        <v>19</v>
      </c>
      <c r="F252" s="56">
        <v>3</v>
      </c>
      <c r="G252" s="88"/>
      <c r="H252" s="88">
        <v>52.3</v>
      </c>
      <c r="I252" s="88">
        <f t="shared" si="79"/>
        <v>52.3</v>
      </c>
      <c r="J252" s="88">
        <f t="shared" si="80"/>
        <v>0</v>
      </c>
      <c r="K252" s="88">
        <f t="shared" si="81"/>
        <v>52.3</v>
      </c>
      <c r="L252" s="89">
        <f t="shared" si="82"/>
        <v>1</v>
      </c>
      <c r="M252" s="89">
        <f t="shared" si="82"/>
        <v>0</v>
      </c>
      <c r="N252" s="89">
        <f t="shared" si="82"/>
        <v>1</v>
      </c>
      <c r="O252" s="89">
        <v>4</v>
      </c>
      <c r="P252" s="89"/>
      <c r="Q252" s="89">
        <f t="shared" si="72"/>
        <v>4</v>
      </c>
      <c r="R252" s="87" t="s">
        <v>32</v>
      </c>
      <c r="S252" s="87">
        <v>7</v>
      </c>
      <c r="T252" s="35">
        <v>42619</v>
      </c>
      <c r="U252" s="35">
        <v>42626</v>
      </c>
      <c r="V252" s="87" t="s">
        <v>126</v>
      </c>
      <c r="W252" s="35">
        <v>43830</v>
      </c>
      <c r="X252" s="87" t="s">
        <v>33</v>
      </c>
      <c r="Y252" s="35" t="s">
        <v>65</v>
      </c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s="1" customFormat="1" ht="24.95" customHeight="1" x14ac:dyDescent="0.2">
      <c r="A253" s="90">
        <v>16</v>
      </c>
      <c r="B253" s="87" t="s">
        <v>70</v>
      </c>
      <c r="C253" s="87" t="s">
        <v>125</v>
      </c>
      <c r="D253" s="89" t="s">
        <v>43</v>
      </c>
      <c r="E253" s="87" t="s">
        <v>19</v>
      </c>
      <c r="F253" s="56">
        <v>1</v>
      </c>
      <c r="G253" s="88"/>
      <c r="H253" s="88">
        <v>30.9</v>
      </c>
      <c r="I253" s="88">
        <f t="shared" si="79"/>
        <v>30.9</v>
      </c>
      <c r="J253" s="88">
        <f t="shared" si="80"/>
        <v>0</v>
      </c>
      <c r="K253" s="88">
        <f t="shared" si="81"/>
        <v>30.9</v>
      </c>
      <c r="L253" s="89">
        <f t="shared" si="82"/>
        <v>1</v>
      </c>
      <c r="M253" s="89">
        <f t="shared" si="82"/>
        <v>0</v>
      </c>
      <c r="N253" s="89">
        <f t="shared" si="82"/>
        <v>1</v>
      </c>
      <c r="O253" s="89">
        <v>5</v>
      </c>
      <c r="P253" s="89"/>
      <c r="Q253" s="89">
        <f t="shared" si="72"/>
        <v>5</v>
      </c>
      <c r="R253" s="87" t="s">
        <v>32</v>
      </c>
      <c r="S253" s="87">
        <v>7</v>
      </c>
      <c r="T253" s="35">
        <v>42619</v>
      </c>
      <c r="U253" s="35">
        <v>42626</v>
      </c>
      <c r="V253" s="87" t="s">
        <v>126</v>
      </c>
      <c r="W253" s="35">
        <v>43830</v>
      </c>
      <c r="X253" s="87" t="s">
        <v>33</v>
      </c>
      <c r="Y253" s="35" t="s">
        <v>65</v>
      </c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s="1" customFormat="1" ht="24.95" customHeight="1" x14ac:dyDescent="0.2">
      <c r="A254" s="90">
        <v>16</v>
      </c>
      <c r="B254" s="87" t="s">
        <v>70</v>
      </c>
      <c r="C254" s="87" t="s">
        <v>125</v>
      </c>
      <c r="D254" s="89" t="s">
        <v>44</v>
      </c>
      <c r="E254" s="87" t="s">
        <v>18</v>
      </c>
      <c r="F254" s="56">
        <v>2</v>
      </c>
      <c r="G254" s="88"/>
      <c r="H254" s="88">
        <v>42.4</v>
      </c>
      <c r="I254" s="88">
        <f t="shared" si="79"/>
        <v>42.4</v>
      </c>
      <c r="J254" s="88">
        <f t="shared" si="80"/>
        <v>42.4</v>
      </c>
      <c r="K254" s="88">
        <f t="shared" si="81"/>
        <v>0</v>
      </c>
      <c r="L254" s="89">
        <f t="shared" si="82"/>
        <v>1</v>
      </c>
      <c r="M254" s="89">
        <f t="shared" si="82"/>
        <v>1</v>
      </c>
      <c r="N254" s="89">
        <f t="shared" si="82"/>
        <v>0</v>
      </c>
      <c r="O254" s="89">
        <v>1</v>
      </c>
      <c r="P254" s="89"/>
      <c r="Q254" s="89">
        <f t="shared" si="72"/>
        <v>1</v>
      </c>
      <c r="R254" s="87" t="s">
        <v>32</v>
      </c>
      <c r="S254" s="87">
        <v>7</v>
      </c>
      <c r="T254" s="35">
        <v>42619</v>
      </c>
      <c r="U254" s="35">
        <v>42626</v>
      </c>
      <c r="V254" s="87" t="s">
        <v>126</v>
      </c>
      <c r="W254" s="35">
        <v>43830</v>
      </c>
      <c r="X254" s="87" t="s">
        <v>33</v>
      </c>
      <c r="Y254" s="35" t="s">
        <v>65</v>
      </c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s="1" customFormat="1" ht="24.95" customHeight="1" x14ac:dyDescent="0.2">
      <c r="A255" s="90">
        <v>16</v>
      </c>
      <c r="B255" s="87" t="s">
        <v>70</v>
      </c>
      <c r="C255" s="87" t="s">
        <v>125</v>
      </c>
      <c r="D255" s="89" t="s">
        <v>45</v>
      </c>
      <c r="E255" s="87" t="s">
        <v>19</v>
      </c>
      <c r="F255" s="56">
        <v>3</v>
      </c>
      <c r="G255" s="88"/>
      <c r="H255" s="88">
        <v>52.4</v>
      </c>
      <c r="I255" s="88">
        <f t="shared" si="79"/>
        <v>52.4</v>
      </c>
      <c r="J255" s="88">
        <f t="shared" si="80"/>
        <v>0</v>
      </c>
      <c r="K255" s="88">
        <f t="shared" si="81"/>
        <v>52.4</v>
      </c>
      <c r="L255" s="89">
        <f t="shared" si="82"/>
        <v>1</v>
      </c>
      <c r="M255" s="89">
        <f t="shared" si="82"/>
        <v>0</v>
      </c>
      <c r="N255" s="89">
        <f t="shared" si="82"/>
        <v>1</v>
      </c>
      <c r="O255" s="89">
        <v>3</v>
      </c>
      <c r="P255" s="89"/>
      <c r="Q255" s="89">
        <f t="shared" si="72"/>
        <v>3</v>
      </c>
      <c r="R255" s="87" t="s">
        <v>32</v>
      </c>
      <c r="S255" s="87">
        <v>7</v>
      </c>
      <c r="T255" s="35">
        <v>42619</v>
      </c>
      <c r="U255" s="35">
        <v>42626</v>
      </c>
      <c r="V255" s="87" t="s">
        <v>126</v>
      </c>
      <c r="W255" s="35">
        <v>43830</v>
      </c>
      <c r="X255" s="87" t="s">
        <v>33</v>
      </c>
      <c r="Y255" s="35" t="s">
        <v>65</v>
      </c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s="6" customFormat="1" ht="24.95" customHeight="1" x14ac:dyDescent="0.2">
      <c r="A256" s="22">
        <v>16</v>
      </c>
      <c r="B256" s="34" t="s">
        <v>70</v>
      </c>
      <c r="C256" s="34" t="s">
        <v>125</v>
      </c>
      <c r="D256" s="57">
        <f>COUNTA(D244:D255)</f>
        <v>12</v>
      </c>
      <c r="E256" s="34" t="s">
        <v>46</v>
      </c>
      <c r="F256" s="58"/>
      <c r="G256" s="59">
        <v>551</v>
      </c>
      <c r="H256" s="59">
        <f>SUM(H244:H255)</f>
        <v>505.79999999999995</v>
      </c>
      <c r="I256" s="59">
        <f t="shared" ref="I256:O256" si="83">SUM(I244:I255)</f>
        <v>505.79999999999995</v>
      </c>
      <c r="J256" s="59">
        <f t="shared" si="83"/>
        <v>138.30000000000001</v>
      </c>
      <c r="K256" s="59">
        <f t="shared" si="83"/>
        <v>367.49999999999994</v>
      </c>
      <c r="L256" s="57">
        <f t="shared" si="83"/>
        <v>12</v>
      </c>
      <c r="M256" s="57">
        <f t="shared" si="83"/>
        <v>3</v>
      </c>
      <c r="N256" s="57">
        <f t="shared" si="83"/>
        <v>9</v>
      </c>
      <c r="O256" s="57">
        <f t="shared" si="83"/>
        <v>41</v>
      </c>
      <c r="P256" s="57"/>
      <c r="Q256" s="57">
        <f t="shared" si="72"/>
        <v>41</v>
      </c>
      <c r="R256" s="60"/>
      <c r="S256" s="34">
        <v>7</v>
      </c>
      <c r="T256" s="42">
        <v>42619</v>
      </c>
      <c r="U256" s="42">
        <v>42626</v>
      </c>
      <c r="V256" s="34" t="s">
        <v>126</v>
      </c>
      <c r="W256" s="42">
        <v>43830</v>
      </c>
      <c r="X256" s="34" t="s">
        <v>33</v>
      </c>
      <c r="Y256" s="42" t="s">
        <v>65</v>
      </c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</row>
    <row r="257" spans="1:37" s="1" customFormat="1" ht="24.95" customHeight="1" x14ac:dyDescent="0.2">
      <c r="A257" s="90">
        <v>17</v>
      </c>
      <c r="B257" s="87" t="s">
        <v>70</v>
      </c>
      <c r="C257" s="87" t="s">
        <v>127</v>
      </c>
      <c r="D257" s="89" t="s">
        <v>31</v>
      </c>
      <c r="E257" s="87" t="s">
        <v>18</v>
      </c>
      <c r="F257" s="56">
        <v>3</v>
      </c>
      <c r="G257" s="88"/>
      <c r="H257" s="88">
        <v>51.4</v>
      </c>
      <c r="I257" s="88">
        <f t="shared" ref="I257:I268" si="84">IF(R257="Подлежит расселению",H257,IF(R257="Расселено",0,IF(R257="Пустующие",0,IF(R257="В суде",H257))))</f>
        <v>51.4</v>
      </c>
      <c r="J257" s="88">
        <f t="shared" ref="J257:J268" si="85">IF(E257="Муниципальная",I257,IF(E257="Частная",0))</f>
        <v>51.4</v>
      </c>
      <c r="K257" s="88">
        <f t="shared" ref="K257:K268" si="86">IF(E257="Муниципальная",0,IF(E257="Частная",I257))</f>
        <v>0</v>
      </c>
      <c r="L257" s="89">
        <f t="shared" ref="L257:N268" si="87">IF(I257&gt;0,1,IF(I257=0,0))</f>
        <v>1</v>
      </c>
      <c r="M257" s="89">
        <f t="shared" si="87"/>
        <v>1</v>
      </c>
      <c r="N257" s="89">
        <f t="shared" si="87"/>
        <v>0</v>
      </c>
      <c r="O257" s="89">
        <v>4</v>
      </c>
      <c r="P257" s="89"/>
      <c r="Q257" s="89">
        <f t="shared" si="72"/>
        <v>4</v>
      </c>
      <c r="R257" s="87" t="s">
        <v>32</v>
      </c>
      <c r="S257" s="87">
        <v>8</v>
      </c>
      <c r="T257" s="35">
        <v>42619</v>
      </c>
      <c r="U257" s="35">
        <v>42626</v>
      </c>
      <c r="V257" s="87" t="s">
        <v>128</v>
      </c>
      <c r="W257" s="35">
        <v>43830</v>
      </c>
      <c r="X257" s="87" t="s">
        <v>33</v>
      </c>
      <c r="Y257" s="35" t="s">
        <v>65</v>
      </c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s="1" customFormat="1" ht="24.95" customHeight="1" x14ac:dyDescent="0.2">
      <c r="A258" s="90">
        <v>17</v>
      </c>
      <c r="B258" s="87" t="s">
        <v>70</v>
      </c>
      <c r="C258" s="87" t="s">
        <v>127</v>
      </c>
      <c r="D258" s="89" t="s">
        <v>35</v>
      </c>
      <c r="E258" s="87" t="s">
        <v>18</v>
      </c>
      <c r="F258" s="56">
        <v>2</v>
      </c>
      <c r="G258" s="88"/>
      <c r="H258" s="88">
        <v>41.3</v>
      </c>
      <c r="I258" s="88">
        <f t="shared" si="84"/>
        <v>41.3</v>
      </c>
      <c r="J258" s="88">
        <f t="shared" si="85"/>
        <v>41.3</v>
      </c>
      <c r="K258" s="88">
        <f t="shared" si="86"/>
        <v>0</v>
      </c>
      <c r="L258" s="89">
        <f t="shared" si="87"/>
        <v>1</v>
      </c>
      <c r="M258" s="89">
        <f t="shared" si="87"/>
        <v>1</v>
      </c>
      <c r="N258" s="89">
        <f t="shared" si="87"/>
        <v>0</v>
      </c>
      <c r="O258" s="89">
        <v>3</v>
      </c>
      <c r="P258" s="89"/>
      <c r="Q258" s="89">
        <f t="shared" si="72"/>
        <v>3</v>
      </c>
      <c r="R258" s="87" t="s">
        <v>32</v>
      </c>
      <c r="S258" s="87">
        <v>8</v>
      </c>
      <c r="T258" s="35">
        <v>42619</v>
      </c>
      <c r="U258" s="35">
        <v>42626</v>
      </c>
      <c r="V258" s="87" t="s">
        <v>128</v>
      </c>
      <c r="W258" s="35">
        <v>43830</v>
      </c>
      <c r="X258" s="87" t="s">
        <v>33</v>
      </c>
      <c r="Y258" s="35" t="s">
        <v>65</v>
      </c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s="1" customFormat="1" ht="24.95" customHeight="1" x14ac:dyDescent="0.2">
      <c r="A259" s="90">
        <v>17</v>
      </c>
      <c r="B259" s="87" t="s">
        <v>70</v>
      </c>
      <c r="C259" s="87" t="s">
        <v>127</v>
      </c>
      <c r="D259" s="89" t="s">
        <v>36</v>
      </c>
      <c r="E259" s="87" t="s">
        <v>18</v>
      </c>
      <c r="F259" s="56">
        <v>1</v>
      </c>
      <c r="G259" s="88"/>
      <c r="H259" s="88">
        <v>30.5</v>
      </c>
      <c r="I259" s="88">
        <f t="shared" si="84"/>
        <v>30.5</v>
      </c>
      <c r="J259" s="88">
        <f t="shared" si="85"/>
        <v>30.5</v>
      </c>
      <c r="K259" s="88">
        <f t="shared" si="86"/>
        <v>0</v>
      </c>
      <c r="L259" s="89">
        <f t="shared" si="87"/>
        <v>1</v>
      </c>
      <c r="M259" s="89">
        <f t="shared" si="87"/>
        <v>1</v>
      </c>
      <c r="N259" s="89">
        <f t="shared" si="87"/>
        <v>0</v>
      </c>
      <c r="O259" s="89">
        <v>4</v>
      </c>
      <c r="P259" s="89"/>
      <c r="Q259" s="89">
        <f t="shared" si="72"/>
        <v>4</v>
      </c>
      <c r="R259" s="87" t="s">
        <v>32</v>
      </c>
      <c r="S259" s="87">
        <v>8</v>
      </c>
      <c r="T259" s="35">
        <v>42619</v>
      </c>
      <c r="U259" s="35">
        <v>42626</v>
      </c>
      <c r="V259" s="87" t="s">
        <v>128</v>
      </c>
      <c r="W259" s="35">
        <v>43830</v>
      </c>
      <c r="X259" s="87" t="s">
        <v>33</v>
      </c>
      <c r="Y259" s="35" t="s">
        <v>65</v>
      </c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s="1" customFormat="1" ht="24.95" customHeight="1" x14ac:dyDescent="0.2">
      <c r="A260" s="90">
        <v>17</v>
      </c>
      <c r="B260" s="87" t="s">
        <v>70</v>
      </c>
      <c r="C260" s="87" t="s">
        <v>127</v>
      </c>
      <c r="D260" s="89" t="s">
        <v>37</v>
      </c>
      <c r="E260" s="87" t="s">
        <v>18</v>
      </c>
      <c r="F260" s="56">
        <v>3</v>
      </c>
      <c r="G260" s="88"/>
      <c r="H260" s="88">
        <v>51.5</v>
      </c>
      <c r="I260" s="88">
        <f t="shared" si="84"/>
        <v>51.5</v>
      </c>
      <c r="J260" s="88">
        <f t="shared" si="85"/>
        <v>51.5</v>
      </c>
      <c r="K260" s="88">
        <f t="shared" si="86"/>
        <v>0</v>
      </c>
      <c r="L260" s="89">
        <f t="shared" si="87"/>
        <v>1</v>
      </c>
      <c r="M260" s="89">
        <f t="shared" si="87"/>
        <v>1</v>
      </c>
      <c r="N260" s="89">
        <f t="shared" si="87"/>
        <v>0</v>
      </c>
      <c r="O260" s="89">
        <v>3</v>
      </c>
      <c r="P260" s="89"/>
      <c r="Q260" s="89">
        <f t="shared" si="72"/>
        <v>3</v>
      </c>
      <c r="R260" s="87" t="s">
        <v>32</v>
      </c>
      <c r="S260" s="87">
        <v>8</v>
      </c>
      <c r="T260" s="35">
        <v>42619</v>
      </c>
      <c r="U260" s="35">
        <v>42626</v>
      </c>
      <c r="V260" s="87" t="s">
        <v>128</v>
      </c>
      <c r="W260" s="35">
        <v>43830</v>
      </c>
      <c r="X260" s="87" t="s">
        <v>33</v>
      </c>
      <c r="Y260" s="35" t="s">
        <v>65</v>
      </c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s="1" customFormat="1" ht="24.95" customHeight="1" x14ac:dyDescent="0.2">
      <c r="A261" s="90">
        <v>17</v>
      </c>
      <c r="B261" s="87" t="s">
        <v>70</v>
      </c>
      <c r="C261" s="87" t="s">
        <v>127</v>
      </c>
      <c r="D261" s="89" t="s">
        <v>38</v>
      </c>
      <c r="E261" s="87" t="s">
        <v>18</v>
      </c>
      <c r="F261" s="56">
        <v>2</v>
      </c>
      <c r="G261" s="88"/>
      <c r="H261" s="88">
        <v>41.6</v>
      </c>
      <c r="I261" s="88">
        <f t="shared" si="84"/>
        <v>41.6</v>
      </c>
      <c r="J261" s="88">
        <f t="shared" si="85"/>
        <v>41.6</v>
      </c>
      <c r="K261" s="88">
        <f t="shared" si="86"/>
        <v>0</v>
      </c>
      <c r="L261" s="89">
        <f t="shared" si="87"/>
        <v>1</v>
      </c>
      <c r="M261" s="89">
        <f t="shared" si="87"/>
        <v>1</v>
      </c>
      <c r="N261" s="89">
        <f t="shared" si="87"/>
        <v>0</v>
      </c>
      <c r="O261" s="89">
        <v>3</v>
      </c>
      <c r="P261" s="89"/>
      <c r="Q261" s="89">
        <f t="shared" si="72"/>
        <v>3</v>
      </c>
      <c r="R261" s="87" t="s">
        <v>32</v>
      </c>
      <c r="S261" s="87">
        <v>8</v>
      </c>
      <c r="T261" s="35">
        <v>42619</v>
      </c>
      <c r="U261" s="35">
        <v>42626</v>
      </c>
      <c r="V261" s="87" t="s">
        <v>128</v>
      </c>
      <c r="W261" s="35">
        <v>43830</v>
      </c>
      <c r="X261" s="87" t="s">
        <v>33</v>
      </c>
      <c r="Y261" s="35" t="s">
        <v>65</v>
      </c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s="1" customFormat="1" ht="24.95" customHeight="1" x14ac:dyDescent="0.2">
      <c r="A262" s="90">
        <v>17</v>
      </c>
      <c r="B262" s="87" t="s">
        <v>70</v>
      </c>
      <c r="C262" s="87" t="s">
        <v>127</v>
      </c>
      <c r="D262" s="89" t="s">
        <v>39</v>
      </c>
      <c r="E262" s="87" t="s">
        <v>19</v>
      </c>
      <c r="F262" s="56">
        <v>1</v>
      </c>
      <c r="G262" s="88"/>
      <c r="H262" s="88">
        <v>31.9</v>
      </c>
      <c r="I262" s="88">
        <f t="shared" si="84"/>
        <v>31.9</v>
      </c>
      <c r="J262" s="88">
        <f t="shared" si="85"/>
        <v>0</v>
      </c>
      <c r="K262" s="88">
        <f t="shared" si="86"/>
        <v>31.9</v>
      </c>
      <c r="L262" s="89">
        <f t="shared" si="87"/>
        <v>1</v>
      </c>
      <c r="M262" s="89">
        <f t="shared" si="87"/>
        <v>0</v>
      </c>
      <c r="N262" s="89">
        <f t="shared" si="87"/>
        <v>1</v>
      </c>
      <c r="O262" s="89">
        <v>4</v>
      </c>
      <c r="P262" s="89"/>
      <c r="Q262" s="89">
        <f t="shared" si="72"/>
        <v>4</v>
      </c>
      <c r="R262" s="87" t="s">
        <v>32</v>
      </c>
      <c r="S262" s="87">
        <v>8</v>
      </c>
      <c r="T262" s="35">
        <v>42619</v>
      </c>
      <c r="U262" s="35">
        <v>42626</v>
      </c>
      <c r="V262" s="87" t="s">
        <v>128</v>
      </c>
      <c r="W262" s="35">
        <v>43830</v>
      </c>
      <c r="X262" s="87" t="s">
        <v>33</v>
      </c>
      <c r="Y262" s="35" t="s">
        <v>65</v>
      </c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s="1" customFormat="1" ht="24.95" customHeight="1" x14ac:dyDescent="0.2">
      <c r="A263" s="90">
        <v>17</v>
      </c>
      <c r="B263" s="87" t="s">
        <v>70</v>
      </c>
      <c r="C263" s="87" t="s">
        <v>127</v>
      </c>
      <c r="D263" s="89" t="s">
        <v>40</v>
      </c>
      <c r="E263" s="87" t="s">
        <v>19</v>
      </c>
      <c r="F263" s="56">
        <v>1</v>
      </c>
      <c r="G263" s="88"/>
      <c r="H263" s="88">
        <v>30.9</v>
      </c>
      <c r="I263" s="88">
        <f t="shared" si="84"/>
        <v>30.9</v>
      </c>
      <c r="J263" s="88">
        <f t="shared" si="85"/>
        <v>0</v>
      </c>
      <c r="K263" s="88">
        <f t="shared" si="86"/>
        <v>30.9</v>
      </c>
      <c r="L263" s="89">
        <f t="shared" si="87"/>
        <v>1</v>
      </c>
      <c r="M263" s="89">
        <f t="shared" si="87"/>
        <v>0</v>
      </c>
      <c r="N263" s="89">
        <f t="shared" si="87"/>
        <v>1</v>
      </c>
      <c r="O263" s="89">
        <v>0</v>
      </c>
      <c r="P263" s="89"/>
      <c r="Q263" s="89">
        <f t="shared" si="72"/>
        <v>0</v>
      </c>
      <c r="R263" s="87" t="s">
        <v>32</v>
      </c>
      <c r="S263" s="87">
        <v>8</v>
      </c>
      <c r="T263" s="35">
        <v>42619</v>
      </c>
      <c r="U263" s="35">
        <v>42626</v>
      </c>
      <c r="V263" s="87" t="s">
        <v>128</v>
      </c>
      <c r="W263" s="35">
        <v>43830</v>
      </c>
      <c r="X263" s="87" t="s">
        <v>33</v>
      </c>
      <c r="Y263" s="35" t="s">
        <v>65</v>
      </c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s="1" customFormat="1" ht="24.95" customHeight="1" x14ac:dyDescent="0.2">
      <c r="A264" s="90">
        <v>17</v>
      </c>
      <c r="B264" s="87" t="s">
        <v>70</v>
      </c>
      <c r="C264" s="87" t="s">
        <v>127</v>
      </c>
      <c r="D264" s="89" t="s">
        <v>41</v>
      </c>
      <c r="E264" s="87" t="s">
        <v>18</v>
      </c>
      <c r="F264" s="56">
        <v>2</v>
      </c>
      <c r="G264" s="88"/>
      <c r="H264" s="88">
        <v>41.3</v>
      </c>
      <c r="I264" s="88">
        <f t="shared" si="84"/>
        <v>41.3</v>
      </c>
      <c r="J264" s="88">
        <f t="shared" si="85"/>
        <v>41.3</v>
      </c>
      <c r="K264" s="88">
        <f t="shared" si="86"/>
        <v>0</v>
      </c>
      <c r="L264" s="89">
        <f t="shared" si="87"/>
        <v>1</v>
      </c>
      <c r="M264" s="89">
        <f t="shared" si="87"/>
        <v>1</v>
      </c>
      <c r="N264" s="89">
        <f t="shared" si="87"/>
        <v>0</v>
      </c>
      <c r="O264" s="89">
        <v>2</v>
      </c>
      <c r="P264" s="89"/>
      <c r="Q264" s="89">
        <f t="shared" si="72"/>
        <v>2</v>
      </c>
      <c r="R264" s="87" t="s">
        <v>32</v>
      </c>
      <c r="S264" s="87">
        <v>8</v>
      </c>
      <c r="T264" s="35">
        <v>42619</v>
      </c>
      <c r="U264" s="35">
        <v>42626</v>
      </c>
      <c r="V264" s="87" t="s">
        <v>128</v>
      </c>
      <c r="W264" s="35">
        <v>43830</v>
      </c>
      <c r="X264" s="87" t="s">
        <v>33</v>
      </c>
      <c r="Y264" s="35" t="s">
        <v>65</v>
      </c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s="1" customFormat="1" ht="24.95" customHeight="1" x14ac:dyDescent="0.2">
      <c r="A265" s="90">
        <v>17</v>
      </c>
      <c r="B265" s="87" t="s">
        <v>70</v>
      </c>
      <c r="C265" s="87" t="s">
        <v>127</v>
      </c>
      <c r="D265" s="89" t="s">
        <v>42</v>
      </c>
      <c r="E265" s="87" t="s">
        <v>19</v>
      </c>
      <c r="F265" s="56">
        <v>3</v>
      </c>
      <c r="G265" s="88"/>
      <c r="H265" s="88">
        <v>51.4</v>
      </c>
      <c r="I265" s="88">
        <f t="shared" si="84"/>
        <v>51.4</v>
      </c>
      <c r="J265" s="88">
        <f t="shared" si="85"/>
        <v>0</v>
      </c>
      <c r="K265" s="88">
        <f t="shared" si="86"/>
        <v>51.4</v>
      </c>
      <c r="L265" s="89">
        <f t="shared" si="87"/>
        <v>1</v>
      </c>
      <c r="M265" s="89">
        <f t="shared" si="87"/>
        <v>0</v>
      </c>
      <c r="N265" s="89">
        <f t="shared" si="87"/>
        <v>1</v>
      </c>
      <c r="O265" s="89">
        <v>5</v>
      </c>
      <c r="P265" s="89"/>
      <c r="Q265" s="89">
        <f t="shared" si="72"/>
        <v>5</v>
      </c>
      <c r="R265" s="87" t="s">
        <v>32</v>
      </c>
      <c r="S265" s="87">
        <v>8</v>
      </c>
      <c r="T265" s="35">
        <v>42619</v>
      </c>
      <c r="U265" s="35">
        <v>42626</v>
      </c>
      <c r="V265" s="87" t="s">
        <v>128</v>
      </c>
      <c r="W265" s="35">
        <v>43830</v>
      </c>
      <c r="X265" s="87" t="s">
        <v>33</v>
      </c>
      <c r="Y265" s="35" t="s">
        <v>65</v>
      </c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s="1" customFormat="1" ht="24.95" customHeight="1" x14ac:dyDescent="0.2">
      <c r="A266" s="90">
        <v>17</v>
      </c>
      <c r="B266" s="87" t="s">
        <v>70</v>
      </c>
      <c r="C266" s="87" t="s">
        <v>127</v>
      </c>
      <c r="D266" s="89" t="s">
        <v>43</v>
      </c>
      <c r="E266" s="87" t="s">
        <v>19</v>
      </c>
      <c r="F266" s="56">
        <v>1</v>
      </c>
      <c r="G266" s="88"/>
      <c r="H266" s="88">
        <v>32.299999999999997</v>
      </c>
      <c r="I266" s="88">
        <f t="shared" si="84"/>
        <v>32.299999999999997</v>
      </c>
      <c r="J266" s="88">
        <f t="shared" si="85"/>
        <v>0</v>
      </c>
      <c r="K266" s="88">
        <f t="shared" si="86"/>
        <v>32.299999999999997</v>
      </c>
      <c r="L266" s="89">
        <f t="shared" si="87"/>
        <v>1</v>
      </c>
      <c r="M266" s="89">
        <f t="shared" si="87"/>
        <v>0</v>
      </c>
      <c r="N266" s="89">
        <f t="shared" si="87"/>
        <v>1</v>
      </c>
      <c r="O266" s="89">
        <v>0</v>
      </c>
      <c r="P266" s="89"/>
      <c r="Q266" s="89">
        <f t="shared" si="72"/>
        <v>0</v>
      </c>
      <c r="R266" s="87" t="s">
        <v>32</v>
      </c>
      <c r="S266" s="87">
        <v>8</v>
      </c>
      <c r="T266" s="35">
        <v>42619</v>
      </c>
      <c r="U266" s="35">
        <v>42626</v>
      </c>
      <c r="V266" s="87" t="s">
        <v>128</v>
      </c>
      <c r="W266" s="35">
        <v>43830</v>
      </c>
      <c r="X266" s="87" t="s">
        <v>33</v>
      </c>
      <c r="Y266" s="35" t="s">
        <v>65</v>
      </c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s="1" customFormat="1" ht="24.95" customHeight="1" x14ac:dyDescent="0.2">
      <c r="A267" s="90">
        <v>17</v>
      </c>
      <c r="B267" s="87" t="s">
        <v>70</v>
      </c>
      <c r="C267" s="87" t="s">
        <v>127</v>
      </c>
      <c r="D267" s="89" t="s">
        <v>44</v>
      </c>
      <c r="E267" s="87" t="s">
        <v>19</v>
      </c>
      <c r="F267" s="56">
        <v>2</v>
      </c>
      <c r="G267" s="88"/>
      <c r="H267" s="88">
        <v>42.2</v>
      </c>
      <c r="I267" s="88">
        <f t="shared" si="84"/>
        <v>42.2</v>
      </c>
      <c r="J267" s="88">
        <f t="shared" si="85"/>
        <v>0</v>
      </c>
      <c r="K267" s="88">
        <f t="shared" si="86"/>
        <v>42.2</v>
      </c>
      <c r="L267" s="89">
        <f t="shared" si="87"/>
        <v>1</v>
      </c>
      <c r="M267" s="89">
        <f t="shared" si="87"/>
        <v>0</v>
      </c>
      <c r="N267" s="89">
        <f t="shared" si="87"/>
        <v>1</v>
      </c>
      <c r="O267" s="89">
        <v>4</v>
      </c>
      <c r="P267" s="89"/>
      <c r="Q267" s="89">
        <f t="shared" si="72"/>
        <v>4</v>
      </c>
      <c r="R267" s="87" t="s">
        <v>32</v>
      </c>
      <c r="S267" s="87">
        <v>8</v>
      </c>
      <c r="T267" s="35">
        <v>42619</v>
      </c>
      <c r="U267" s="35">
        <v>42626</v>
      </c>
      <c r="V267" s="87" t="s">
        <v>128</v>
      </c>
      <c r="W267" s="35">
        <v>43830</v>
      </c>
      <c r="X267" s="87" t="s">
        <v>33</v>
      </c>
      <c r="Y267" s="35" t="s">
        <v>65</v>
      </c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s="1" customFormat="1" ht="24.95" customHeight="1" x14ac:dyDescent="0.2">
      <c r="A268" s="90">
        <v>17</v>
      </c>
      <c r="B268" s="87" t="s">
        <v>70</v>
      </c>
      <c r="C268" s="87" t="s">
        <v>127</v>
      </c>
      <c r="D268" s="89" t="s">
        <v>45</v>
      </c>
      <c r="E268" s="87" t="s">
        <v>19</v>
      </c>
      <c r="F268" s="56">
        <v>3</v>
      </c>
      <c r="G268" s="88"/>
      <c r="H268" s="88">
        <v>51.4</v>
      </c>
      <c r="I268" s="88">
        <f t="shared" si="84"/>
        <v>51.4</v>
      </c>
      <c r="J268" s="88">
        <f t="shared" si="85"/>
        <v>0</v>
      </c>
      <c r="K268" s="88">
        <f t="shared" si="86"/>
        <v>51.4</v>
      </c>
      <c r="L268" s="89">
        <f t="shared" si="87"/>
        <v>1</v>
      </c>
      <c r="M268" s="89">
        <f t="shared" si="87"/>
        <v>0</v>
      </c>
      <c r="N268" s="89">
        <f t="shared" si="87"/>
        <v>1</v>
      </c>
      <c r="O268" s="89">
        <v>4</v>
      </c>
      <c r="P268" s="89"/>
      <c r="Q268" s="89">
        <f t="shared" si="72"/>
        <v>4</v>
      </c>
      <c r="R268" s="87" t="s">
        <v>32</v>
      </c>
      <c r="S268" s="87">
        <v>8</v>
      </c>
      <c r="T268" s="35">
        <v>42619</v>
      </c>
      <c r="U268" s="35">
        <v>42626</v>
      </c>
      <c r="V268" s="87" t="s">
        <v>128</v>
      </c>
      <c r="W268" s="35">
        <v>43830</v>
      </c>
      <c r="X268" s="87" t="s">
        <v>33</v>
      </c>
      <c r="Y268" s="35" t="s">
        <v>65</v>
      </c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s="6" customFormat="1" ht="24.95" customHeight="1" x14ac:dyDescent="0.2">
      <c r="A269" s="22">
        <v>17</v>
      </c>
      <c r="B269" s="34" t="s">
        <v>70</v>
      </c>
      <c r="C269" s="34" t="s">
        <v>127</v>
      </c>
      <c r="D269" s="57">
        <f>COUNTA(D257:D268)</f>
        <v>12</v>
      </c>
      <c r="E269" s="34" t="s">
        <v>46</v>
      </c>
      <c r="F269" s="58"/>
      <c r="G269" s="59">
        <v>541</v>
      </c>
      <c r="H269" s="59">
        <f>SUM(H257:H268)</f>
        <v>497.69999999999993</v>
      </c>
      <c r="I269" s="59">
        <f t="shared" ref="I269:O269" si="88">SUM(I257:I268)</f>
        <v>497.69999999999993</v>
      </c>
      <c r="J269" s="59">
        <f t="shared" si="88"/>
        <v>257.59999999999997</v>
      </c>
      <c r="K269" s="59">
        <f t="shared" si="88"/>
        <v>240.1</v>
      </c>
      <c r="L269" s="57">
        <f t="shared" si="88"/>
        <v>12</v>
      </c>
      <c r="M269" s="57">
        <f t="shared" si="88"/>
        <v>6</v>
      </c>
      <c r="N269" s="57">
        <f t="shared" si="88"/>
        <v>6</v>
      </c>
      <c r="O269" s="57">
        <f t="shared" si="88"/>
        <v>36</v>
      </c>
      <c r="P269" s="57"/>
      <c r="Q269" s="57">
        <f t="shared" si="72"/>
        <v>36</v>
      </c>
      <c r="R269" s="60"/>
      <c r="S269" s="34">
        <v>8</v>
      </c>
      <c r="T269" s="42">
        <v>42619</v>
      </c>
      <c r="U269" s="42">
        <v>42626</v>
      </c>
      <c r="V269" s="34" t="s">
        <v>128</v>
      </c>
      <c r="W269" s="42">
        <v>43830</v>
      </c>
      <c r="X269" s="34" t="s">
        <v>33</v>
      </c>
      <c r="Y269" s="42" t="s">
        <v>65</v>
      </c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</row>
    <row r="270" spans="1:37" s="1" customFormat="1" ht="24.95" customHeight="1" x14ac:dyDescent="0.2">
      <c r="A270" s="90">
        <v>18</v>
      </c>
      <c r="B270" s="87" t="s">
        <v>70</v>
      </c>
      <c r="C270" s="87" t="s">
        <v>129</v>
      </c>
      <c r="D270" s="89">
        <v>1</v>
      </c>
      <c r="E270" s="87" t="s">
        <v>19</v>
      </c>
      <c r="F270" s="56">
        <v>1</v>
      </c>
      <c r="G270" s="88"/>
      <c r="H270" s="88">
        <v>33.200000000000003</v>
      </c>
      <c r="I270" s="88">
        <f t="shared" ref="I270:I285" si="89">IF(R270="Подлежит расселению",H270,IF(R270="Расселено",0,IF(R270="Пустующие",0,IF(R270="В суде",H270))))</f>
        <v>33.200000000000003</v>
      </c>
      <c r="J270" s="88">
        <f t="shared" ref="J270:J285" si="90">IF(E270="Муниципальная",I270,IF(E270="Частная",0))</f>
        <v>0</v>
      </c>
      <c r="K270" s="88">
        <f t="shared" ref="K270:K285" si="91">IF(E270="Муниципальная",0,IF(E270="Частная",I270))</f>
        <v>33.200000000000003</v>
      </c>
      <c r="L270" s="89">
        <f t="shared" ref="L270:N285" si="92">IF(I270&gt;0,1,IF(I270=0,0))</f>
        <v>1</v>
      </c>
      <c r="M270" s="89">
        <f t="shared" si="92"/>
        <v>0</v>
      </c>
      <c r="N270" s="89">
        <f t="shared" si="92"/>
        <v>1</v>
      </c>
      <c r="O270" s="89">
        <v>6</v>
      </c>
      <c r="P270" s="89"/>
      <c r="Q270" s="89">
        <f t="shared" si="72"/>
        <v>6</v>
      </c>
      <c r="R270" s="87" t="s">
        <v>32</v>
      </c>
      <c r="S270" s="87">
        <v>12</v>
      </c>
      <c r="T270" s="35">
        <v>42685</v>
      </c>
      <c r="U270" s="35">
        <v>42691</v>
      </c>
      <c r="V270" s="87" t="s">
        <v>130</v>
      </c>
      <c r="W270" s="35">
        <v>44561</v>
      </c>
      <c r="X270" s="87" t="s">
        <v>33</v>
      </c>
      <c r="Y270" s="35" t="s">
        <v>65</v>
      </c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s="1" customFormat="1" ht="24.95" customHeight="1" x14ac:dyDescent="0.2">
      <c r="A271" s="90">
        <v>18</v>
      </c>
      <c r="B271" s="87" t="s">
        <v>70</v>
      </c>
      <c r="C271" s="87" t="s">
        <v>129</v>
      </c>
      <c r="D271" s="89" t="s">
        <v>35</v>
      </c>
      <c r="E271" s="87" t="s">
        <v>19</v>
      </c>
      <c r="F271" s="56">
        <v>3</v>
      </c>
      <c r="G271" s="88"/>
      <c r="H271" s="88">
        <v>72.3</v>
      </c>
      <c r="I271" s="88">
        <f t="shared" si="89"/>
        <v>72.3</v>
      </c>
      <c r="J271" s="88">
        <f t="shared" si="90"/>
        <v>0</v>
      </c>
      <c r="K271" s="88">
        <f t="shared" si="91"/>
        <v>72.3</v>
      </c>
      <c r="L271" s="89">
        <f t="shared" si="92"/>
        <v>1</v>
      </c>
      <c r="M271" s="89">
        <f t="shared" si="92"/>
        <v>0</v>
      </c>
      <c r="N271" s="89">
        <f t="shared" si="92"/>
        <v>1</v>
      </c>
      <c r="O271" s="89">
        <v>4</v>
      </c>
      <c r="P271" s="89"/>
      <c r="Q271" s="89">
        <f t="shared" si="72"/>
        <v>4</v>
      </c>
      <c r="R271" s="87" t="s">
        <v>32</v>
      </c>
      <c r="S271" s="87">
        <v>12</v>
      </c>
      <c r="T271" s="35">
        <v>42685</v>
      </c>
      <c r="U271" s="35">
        <v>42691</v>
      </c>
      <c r="V271" s="87" t="s">
        <v>130</v>
      </c>
      <c r="W271" s="35">
        <v>44561</v>
      </c>
      <c r="X271" s="87" t="s">
        <v>33</v>
      </c>
      <c r="Y271" s="35" t="s">
        <v>65</v>
      </c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s="1" customFormat="1" ht="24.95" customHeight="1" x14ac:dyDescent="0.2">
      <c r="A272" s="90">
        <v>18</v>
      </c>
      <c r="B272" s="87" t="s">
        <v>70</v>
      </c>
      <c r="C272" s="87" t="s">
        <v>129</v>
      </c>
      <c r="D272" s="89" t="s">
        <v>36</v>
      </c>
      <c r="E272" s="87" t="s">
        <v>19</v>
      </c>
      <c r="F272" s="56">
        <v>2</v>
      </c>
      <c r="G272" s="88"/>
      <c r="H272" s="88">
        <v>54</v>
      </c>
      <c r="I272" s="88">
        <f t="shared" si="89"/>
        <v>54</v>
      </c>
      <c r="J272" s="88">
        <f t="shared" si="90"/>
        <v>0</v>
      </c>
      <c r="K272" s="88">
        <f t="shared" si="91"/>
        <v>54</v>
      </c>
      <c r="L272" s="89">
        <f t="shared" si="92"/>
        <v>1</v>
      </c>
      <c r="M272" s="89">
        <f t="shared" si="92"/>
        <v>0</v>
      </c>
      <c r="N272" s="89">
        <f t="shared" si="92"/>
        <v>1</v>
      </c>
      <c r="O272" s="89">
        <v>4</v>
      </c>
      <c r="P272" s="89"/>
      <c r="Q272" s="89">
        <f t="shared" si="72"/>
        <v>4</v>
      </c>
      <c r="R272" s="87" t="s">
        <v>32</v>
      </c>
      <c r="S272" s="87">
        <v>12</v>
      </c>
      <c r="T272" s="35">
        <v>42685</v>
      </c>
      <c r="U272" s="35">
        <v>42691</v>
      </c>
      <c r="V272" s="87" t="s">
        <v>130</v>
      </c>
      <c r="W272" s="35">
        <v>44561</v>
      </c>
      <c r="X272" s="87" t="s">
        <v>33</v>
      </c>
      <c r="Y272" s="35" t="s">
        <v>65</v>
      </c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s="1" customFormat="1" ht="24.95" customHeight="1" x14ac:dyDescent="0.2">
      <c r="A273" s="90">
        <v>18</v>
      </c>
      <c r="B273" s="87" t="s">
        <v>70</v>
      </c>
      <c r="C273" s="87" t="s">
        <v>129</v>
      </c>
      <c r="D273" s="89" t="s">
        <v>37</v>
      </c>
      <c r="E273" s="87" t="s">
        <v>19</v>
      </c>
      <c r="F273" s="56">
        <v>2</v>
      </c>
      <c r="G273" s="88"/>
      <c r="H273" s="88">
        <v>53.9</v>
      </c>
      <c r="I273" s="88">
        <f t="shared" si="89"/>
        <v>53.9</v>
      </c>
      <c r="J273" s="88">
        <f t="shared" si="90"/>
        <v>0</v>
      </c>
      <c r="K273" s="88">
        <f t="shared" si="91"/>
        <v>53.9</v>
      </c>
      <c r="L273" s="89">
        <f t="shared" si="92"/>
        <v>1</v>
      </c>
      <c r="M273" s="89">
        <f t="shared" si="92"/>
        <v>0</v>
      </c>
      <c r="N273" s="89">
        <f t="shared" si="92"/>
        <v>1</v>
      </c>
      <c r="O273" s="89">
        <v>3</v>
      </c>
      <c r="P273" s="89"/>
      <c r="Q273" s="89">
        <f t="shared" si="72"/>
        <v>3</v>
      </c>
      <c r="R273" s="87" t="s">
        <v>32</v>
      </c>
      <c r="S273" s="87">
        <v>12</v>
      </c>
      <c r="T273" s="35">
        <v>42685</v>
      </c>
      <c r="U273" s="35">
        <v>42691</v>
      </c>
      <c r="V273" s="87" t="s">
        <v>130</v>
      </c>
      <c r="W273" s="35">
        <v>44561</v>
      </c>
      <c r="X273" s="87" t="s">
        <v>33</v>
      </c>
      <c r="Y273" s="35" t="s">
        <v>65</v>
      </c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s="1" customFormat="1" ht="24.95" customHeight="1" x14ac:dyDescent="0.2">
      <c r="A274" s="90">
        <v>18</v>
      </c>
      <c r="B274" s="87" t="s">
        <v>70</v>
      </c>
      <c r="C274" s="87" t="s">
        <v>129</v>
      </c>
      <c r="D274" s="89" t="s">
        <v>38</v>
      </c>
      <c r="E274" s="87" t="s">
        <v>19</v>
      </c>
      <c r="F274" s="56">
        <v>2</v>
      </c>
      <c r="G274" s="88"/>
      <c r="H274" s="88">
        <v>50.9</v>
      </c>
      <c r="I274" s="88">
        <f t="shared" si="89"/>
        <v>50.9</v>
      </c>
      <c r="J274" s="88">
        <f t="shared" si="90"/>
        <v>0</v>
      </c>
      <c r="K274" s="88">
        <f t="shared" si="91"/>
        <v>50.9</v>
      </c>
      <c r="L274" s="89">
        <f t="shared" si="92"/>
        <v>1</v>
      </c>
      <c r="M274" s="89">
        <f t="shared" si="92"/>
        <v>0</v>
      </c>
      <c r="N274" s="89">
        <f t="shared" si="92"/>
        <v>1</v>
      </c>
      <c r="O274" s="89">
        <v>1</v>
      </c>
      <c r="P274" s="89"/>
      <c r="Q274" s="89">
        <f t="shared" si="72"/>
        <v>1</v>
      </c>
      <c r="R274" s="87" t="s">
        <v>32</v>
      </c>
      <c r="S274" s="87">
        <v>12</v>
      </c>
      <c r="T274" s="35">
        <v>42685</v>
      </c>
      <c r="U274" s="35">
        <v>42691</v>
      </c>
      <c r="V274" s="87" t="s">
        <v>130</v>
      </c>
      <c r="W274" s="35">
        <v>44561</v>
      </c>
      <c r="X274" s="87" t="s">
        <v>33</v>
      </c>
      <c r="Y274" s="35" t="s">
        <v>65</v>
      </c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s="1" customFormat="1" ht="24.95" customHeight="1" x14ac:dyDescent="0.2">
      <c r="A275" s="90">
        <v>18</v>
      </c>
      <c r="B275" s="87" t="s">
        <v>70</v>
      </c>
      <c r="C275" s="87" t="s">
        <v>129</v>
      </c>
      <c r="D275" s="89" t="s">
        <v>39</v>
      </c>
      <c r="E275" s="87" t="s">
        <v>19</v>
      </c>
      <c r="F275" s="56">
        <v>3</v>
      </c>
      <c r="G275" s="88"/>
      <c r="H275" s="88">
        <v>71.7</v>
      </c>
      <c r="I275" s="88">
        <f t="shared" si="89"/>
        <v>71.7</v>
      </c>
      <c r="J275" s="88">
        <f t="shared" si="90"/>
        <v>0</v>
      </c>
      <c r="K275" s="88">
        <f t="shared" si="91"/>
        <v>71.7</v>
      </c>
      <c r="L275" s="89">
        <f t="shared" si="92"/>
        <v>1</v>
      </c>
      <c r="M275" s="89">
        <f t="shared" si="92"/>
        <v>0</v>
      </c>
      <c r="N275" s="89">
        <f t="shared" si="92"/>
        <v>1</v>
      </c>
      <c r="O275" s="89">
        <v>3</v>
      </c>
      <c r="P275" s="89"/>
      <c r="Q275" s="89">
        <f t="shared" si="72"/>
        <v>3</v>
      </c>
      <c r="R275" s="87" t="s">
        <v>32</v>
      </c>
      <c r="S275" s="87">
        <v>12</v>
      </c>
      <c r="T275" s="35">
        <v>42685</v>
      </c>
      <c r="U275" s="35">
        <v>42691</v>
      </c>
      <c r="V275" s="87" t="s">
        <v>130</v>
      </c>
      <c r="W275" s="35">
        <v>44561</v>
      </c>
      <c r="X275" s="87" t="s">
        <v>33</v>
      </c>
      <c r="Y275" s="35" t="s">
        <v>65</v>
      </c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s="1" customFormat="1" ht="24.95" customHeight="1" x14ac:dyDescent="0.2">
      <c r="A276" s="90">
        <v>18</v>
      </c>
      <c r="B276" s="87" t="s">
        <v>70</v>
      </c>
      <c r="C276" s="87" t="s">
        <v>129</v>
      </c>
      <c r="D276" s="89" t="s">
        <v>40</v>
      </c>
      <c r="E276" s="87" t="s">
        <v>19</v>
      </c>
      <c r="F276" s="56">
        <v>2</v>
      </c>
      <c r="G276" s="88"/>
      <c r="H276" s="88">
        <v>54.1</v>
      </c>
      <c r="I276" s="88">
        <f t="shared" si="89"/>
        <v>54.1</v>
      </c>
      <c r="J276" s="88">
        <f t="shared" si="90"/>
        <v>0</v>
      </c>
      <c r="K276" s="88">
        <f t="shared" si="91"/>
        <v>54.1</v>
      </c>
      <c r="L276" s="89">
        <f t="shared" si="92"/>
        <v>1</v>
      </c>
      <c r="M276" s="89">
        <f t="shared" si="92"/>
        <v>0</v>
      </c>
      <c r="N276" s="89">
        <f t="shared" si="92"/>
        <v>1</v>
      </c>
      <c r="O276" s="89">
        <v>2</v>
      </c>
      <c r="P276" s="89"/>
      <c r="Q276" s="89">
        <f t="shared" si="72"/>
        <v>2</v>
      </c>
      <c r="R276" s="87" t="s">
        <v>32</v>
      </c>
      <c r="S276" s="87">
        <v>12</v>
      </c>
      <c r="T276" s="35">
        <v>42685</v>
      </c>
      <c r="U276" s="35">
        <v>42691</v>
      </c>
      <c r="V276" s="87" t="s">
        <v>130</v>
      </c>
      <c r="W276" s="35">
        <v>44561</v>
      </c>
      <c r="X276" s="87" t="s">
        <v>33</v>
      </c>
      <c r="Y276" s="35" t="s">
        <v>65</v>
      </c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s="1" customFormat="1" ht="24.95" customHeight="1" x14ac:dyDescent="0.2">
      <c r="A277" s="90">
        <v>18</v>
      </c>
      <c r="B277" s="87" t="s">
        <v>70</v>
      </c>
      <c r="C277" s="87" t="s">
        <v>129</v>
      </c>
      <c r="D277" s="89" t="s">
        <v>41</v>
      </c>
      <c r="E277" s="87" t="s">
        <v>19</v>
      </c>
      <c r="F277" s="56">
        <v>2</v>
      </c>
      <c r="G277" s="88"/>
      <c r="H277" s="88">
        <v>54.6</v>
      </c>
      <c r="I277" s="88">
        <f t="shared" si="89"/>
        <v>54.6</v>
      </c>
      <c r="J277" s="88">
        <f t="shared" si="90"/>
        <v>0</v>
      </c>
      <c r="K277" s="88">
        <f t="shared" si="91"/>
        <v>54.6</v>
      </c>
      <c r="L277" s="89">
        <f t="shared" si="92"/>
        <v>1</v>
      </c>
      <c r="M277" s="89">
        <f t="shared" si="92"/>
        <v>0</v>
      </c>
      <c r="N277" s="89">
        <f t="shared" si="92"/>
        <v>1</v>
      </c>
      <c r="O277" s="89">
        <v>2</v>
      </c>
      <c r="P277" s="89"/>
      <c r="Q277" s="89">
        <f t="shared" si="72"/>
        <v>2</v>
      </c>
      <c r="R277" s="87" t="s">
        <v>32</v>
      </c>
      <c r="S277" s="87">
        <v>12</v>
      </c>
      <c r="T277" s="35">
        <v>42685</v>
      </c>
      <c r="U277" s="35">
        <v>42691</v>
      </c>
      <c r="V277" s="87" t="s">
        <v>130</v>
      </c>
      <c r="W277" s="35">
        <v>44561</v>
      </c>
      <c r="X277" s="87" t="s">
        <v>33</v>
      </c>
      <c r="Y277" s="35" t="s">
        <v>65</v>
      </c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s="1" customFormat="1" ht="24.95" customHeight="1" x14ac:dyDescent="0.2">
      <c r="A278" s="90">
        <v>18</v>
      </c>
      <c r="B278" s="87" t="s">
        <v>70</v>
      </c>
      <c r="C278" s="87" t="s">
        <v>129</v>
      </c>
      <c r="D278" s="89" t="s">
        <v>42</v>
      </c>
      <c r="E278" s="87" t="s">
        <v>19</v>
      </c>
      <c r="F278" s="56">
        <v>2</v>
      </c>
      <c r="G278" s="88"/>
      <c r="H278" s="88">
        <v>54.2</v>
      </c>
      <c r="I278" s="88">
        <f t="shared" si="89"/>
        <v>54.2</v>
      </c>
      <c r="J278" s="88">
        <f t="shared" si="90"/>
        <v>0</v>
      </c>
      <c r="K278" s="88">
        <f t="shared" si="91"/>
        <v>54.2</v>
      </c>
      <c r="L278" s="89">
        <f t="shared" si="92"/>
        <v>1</v>
      </c>
      <c r="M278" s="89">
        <f t="shared" si="92"/>
        <v>0</v>
      </c>
      <c r="N278" s="89">
        <f t="shared" si="92"/>
        <v>1</v>
      </c>
      <c r="O278" s="89">
        <v>6</v>
      </c>
      <c r="P278" s="89"/>
      <c r="Q278" s="89">
        <f t="shared" ref="Q278:Q341" si="93">O278-P278</f>
        <v>6</v>
      </c>
      <c r="R278" s="87" t="s">
        <v>32</v>
      </c>
      <c r="S278" s="87">
        <v>12</v>
      </c>
      <c r="T278" s="35">
        <v>42685</v>
      </c>
      <c r="U278" s="35">
        <v>42691</v>
      </c>
      <c r="V278" s="87" t="s">
        <v>130</v>
      </c>
      <c r="W278" s="35">
        <v>44561</v>
      </c>
      <c r="X278" s="87" t="s">
        <v>33</v>
      </c>
      <c r="Y278" s="35" t="s">
        <v>65</v>
      </c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s="1" customFormat="1" ht="24.95" customHeight="1" x14ac:dyDescent="0.2">
      <c r="A279" s="90">
        <v>18</v>
      </c>
      <c r="B279" s="87" t="s">
        <v>70</v>
      </c>
      <c r="C279" s="87" t="s">
        <v>129</v>
      </c>
      <c r="D279" s="89">
        <v>10</v>
      </c>
      <c r="E279" s="87" t="s">
        <v>19</v>
      </c>
      <c r="F279" s="56">
        <v>3</v>
      </c>
      <c r="G279" s="88"/>
      <c r="H279" s="88">
        <v>53.7</v>
      </c>
      <c r="I279" s="88">
        <f t="shared" si="89"/>
        <v>53.7</v>
      </c>
      <c r="J279" s="88">
        <f t="shared" si="90"/>
        <v>0</v>
      </c>
      <c r="K279" s="88">
        <f t="shared" si="91"/>
        <v>53.7</v>
      </c>
      <c r="L279" s="89">
        <f t="shared" si="92"/>
        <v>1</v>
      </c>
      <c r="M279" s="89">
        <f t="shared" si="92"/>
        <v>0</v>
      </c>
      <c r="N279" s="89">
        <f t="shared" si="92"/>
        <v>1</v>
      </c>
      <c r="O279" s="89">
        <v>5</v>
      </c>
      <c r="P279" s="89"/>
      <c r="Q279" s="89">
        <f t="shared" si="93"/>
        <v>5</v>
      </c>
      <c r="R279" s="87" t="s">
        <v>32</v>
      </c>
      <c r="S279" s="87">
        <v>12</v>
      </c>
      <c r="T279" s="35">
        <v>42685</v>
      </c>
      <c r="U279" s="35">
        <v>42691</v>
      </c>
      <c r="V279" s="87" t="s">
        <v>130</v>
      </c>
      <c r="W279" s="35">
        <v>44561</v>
      </c>
      <c r="X279" s="87" t="s">
        <v>33</v>
      </c>
      <c r="Y279" s="35" t="s">
        <v>65</v>
      </c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s="1" customFormat="1" ht="24.95" customHeight="1" x14ac:dyDescent="0.2">
      <c r="A280" s="90">
        <v>18</v>
      </c>
      <c r="B280" s="87" t="s">
        <v>70</v>
      </c>
      <c r="C280" s="87" t="s">
        <v>129</v>
      </c>
      <c r="D280" s="89">
        <v>11</v>
      </c>
      <c r="E280" s="87" t="s">
        <v>19</v>
      </c>
      <c r="F280" s="56">
        <v>3</v>
      </c>
      <c r="G280" s="88"/>
      <c r="H280" s="88">
        <v>76</v>
      </c>
      <c r="I280" s="88">
        <f t="shared" si="89"/>
        <v>76</v>
      </c>
      <c r="J280" s="88">
        <f t="shared" si="90"/>
        <v>0</v>
      </c>
      <c r="K280" s="88">
        <f t="shared" si="91"/>
        <v>76</v>
      </c>
      <c r="L280" s="89">
        <f t="shared" si="92"/>
        <v>1</v>
      </c>
      <c r="M280" s="89">
        <f t="shared" si="92"/>
        <v>0</v>
      </c>
      <c r="N280" s="89">
        <f t="shared" si="92"/>
        <v>1</v>
      </c>
      <c r="O280" s="89">
        <v>5</v>
      </c>
      <c r="P280" s="89"/>
      <c r="Q280" s="89">
        <f t="shared" si="93"/>
        <v>5</v>
      </c>
      <c r="R280" s="87" t="s">
        <v>32</v>
      </c>
      <c r="S280" s="87">
        <v>12</v>
      </c>
      <c r="T280" s="35">
        <v>42685</v>
      </c>
      <c r="U280" s="35">
        <v>42691</v>
      </c>
      <c r="V280" s="87" t="s">
        <v>130</v>
      </c>
      <c r="W280" s="35">
        <v>44561</v>
      </c>
      <c r="X280" s="87" t="s">
        <v>33</v>
      </c>
      <c r="Y280" s="35" t="s">
        <v>65</v>
      </c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s="1" customFormat="1" ht="24.95" customHeight="1" x14ac:dyDescent="0.2">
      <c r="A281" s="90">
        <v>18</v>
      </c>
      <c r="B281" s="87" t="s">
        <v>70</v>
      </c>
      <c r="C281" s="87" t="s">
        <v>129</v>
      </c>
      <c r="D281" s="89">
        <v>12</v>
      </c>
      <c r="E281" s="87" t="s">
        <v>19</v>
      </c>
      <c r="F281" s="56">
        <v>1</v>
      </c>
      <c r="G281" s="88"/>
      <c r="H281" s="88">
        <v>33.700000000000003</v>
      </c>
      <c r="I281" s="88">
        <f t="shared" si="89"/>
        <v>33.700000000000003</v>
      </c>
      <c r="J281" s="88">
        <f t="shared" si="90"/>
        <v>0</v>
      </c>
      <c r="K281" s="88">
        <f t="shared" si="91"/>
        <v>33.700000000000003</v>
      </c>
      <c r="L281" s="89">
        <f t="shared" si="92"/>
        <v>1</v>
      </c>
      <c r="M281" s="89">
        <f t="shared" si="92"/>
        <v>0</v>
      </c>
      <c r="N281" s="89">
        <f t="shared" si="92"/>
        <v>1</v>
      </c>
      <c r="O281" s="89">
        <v>1</v>
      </c>
      <c r="P281" s="89"/>
      <c r="Q281" s="89">
        <f t="shared" si="93"/>
        <v>1</v>
      </c>
      <c r="R281" s="87" t="s">
        <v>32</v>
      </c>
      <c r="S281" s="87">
        <v>12</v>
      </c>
      <c r="T281" s="35">
        <v>42685</v>
      </c>
      <c r="U281" s="35">
        <v>42691</v>
      </c>
      <c r="V281" s="87" t="s">
        <v>130</v>
      </c>
      <c r="W281" s="35">
        <v>44561</v>
      </c>
      <c r="X281" s="87" t="s">
        <v>33</v>
      </c>
      <c r="Y281" s="35" t="s">
        <v>65</v>
      </c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s="1" customFormat="1" ht="24.95" customHeight="1" x14ac:dyDescent="0.2">
      <c r="A282" s="90">
        <v>18</v>
      </c>
      <c r="B282" s="87" t="s">
        <v>70</v>
      </c>
      <c r="C282" s="87" t="s">
        <v>129</v>
      </c>
      <c r="D282" s="89">
        <v>13</v>
      </c>
      <c r="E282" s="87" t="s">
        <v>19</v>
      </c>
      <c r="F282" s="56">
        <v>2</v>
      </c>
      <c r="G282" s="88"/>
      <c r="H282" s="88">
        <v>54</v>
      </c>
      <c r="I282" s="88">
        <f t="shared" si="89"/>
        <v>54</v>
      </c>
      <c r="J282" s="88">
        <f t="shared" si="90"/>
        <v>0</v>
      </c>
      <c r="K282" s="88">
        <f t="shared" si="91"/>
        <v>54</v>
      </c>
      <c r="L282" s="89">
        <f t="shared" si="92"/>
        <v>1</v>
      </c>
      <c r="M282" s="89">
        <f t="shared" si="92"/>
        <v>0</v>
      </c>
      <c r="N282" s="89">
        <f t="shared" si="92"/>
        <v>1</v>
      </c>
      <c r="O282" s="89">
        <v>3</v>
      </c>
      <c r="P282" s="89"/>
      <c r="Q282" s="89">
        <f t="shared" si="93"/>
        <v>3</v>
      </c>
      <c r="R282" s="87" t="s">
        <v>32</v>
      </c>
      <c r="S282" s="87">
        <v>12</v>
      </c>
      <c r="T282" s="35">
        <v>42685</v>
      </c>
      <c r="U282" s="35">
        <v>42691</v>
      </c>
      <c r="V282" s="87" t="s">
        <v>130</v>
      </c>
      <c r="W282" s="35">
        <v>44561</v>
      </c>
      <c r="X282" s="87" t="s">
        <v>33</v>
      </c>
      <c r="Y282" s="35" t="s">
        <v>65</v>
      </c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s="1" customFormat="1" ht="24.95" customHeight="1" x14ac:dyDescent="0.2">
      <c r="A283" s="90">
        <v>18</v>
      </c>
      <c r="B283" s="87" t="s">
        <v>70</v>
      </c>
      <c r="C283" s="87" t="s">
        <v>129</v>
      </c>
      <c r="D283" s="89" t="s">
        <v>49</v>
      </c>
      <c r="E283" s="87" t="s">
        <v>19</v>
      </c>
      <c r="F283" s="56">
        <v>2</v>
      </c>
      <c r="G283" s="88"/>
      <c r="H283" s="88">
        <v>54.9</v>
      </c>
      <c r="I283" s="88">
        <f t="shared" si="89"/>
        <v>54.9</v>
      </c>
      <c r="J283" s="88">
        <f t="shared" si="90"/>
        <v>0</v>
      </c>
      <c r="K283" s="88">
        <f t="shared" si="91"/>
        <v>54.9</v>
      </c>
      <c r="L283" s="89">
        <f t="shared" si="92"/>
        <v>1</v>
      </c>
      <c r="M283" s="89">
        <f t="shared" si="92"/>
        <v>0</v>
      </c>
      <c r="N283" s="89">
        <f t="shared" si="92"/>
        <v>1</v>
      </c>
      <c r="O283" s="89">
        <v>1</v>
      </c>
      <c r="P283" s="89"/>
      <c r="Q283" s="89">
        <f t="shared" si="93"/>
        <v>1</v>
      </c>
      <c r="R283" s="87" t="s">
        <v>32</v>
      </c>
      <c r="S283" s="87">
        <v>12</v>
      </c>
      <c r="T283" s="35">
        <v>42685</v>
      </c>
      <c r="U283" s="35">
        <v>42691</v>
      </c>
      <c r="V283" s="87" t="s">
        <v>130</v>
      </c>
      <c r="W283" s="35">
        <v>44561</v>
      </c>
      <c r="X283" s="87" t="s">
        <v>33</v>
      </c>
      <c r="Y283" s="35" t="s">
        <v>65</v>
      </c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s="1" customFormat="1" ht="24.95" customHeight="1" x14ac:dyDescent="0.2">
      <c r="A284" s="90">
        <v>18</v>
      </c>
      <c r="B284" s="87" t="s">
        <v>70</v>
      </c>
      <c r="C284" s="87" t="s">
        <v>129</v>
      </c>
      <c r="D284" s="89" t="s">
        <v>50</v>
      </c>
      <c r="E284" s="87" t="s">
        <v>19</v>
      </c>
      <c r="F284" s="56">
        <v>3</v>
      </c>
      <c r="G284" s="88"/>
      <c r="H284" s="88">
        <v>72.7</v>
      </c>
      <c r="I284" s="88">
        <f t="shared" si="89"/>
        <v>72.7</v>
      </c>
      <c r="J284" s="88">
        <f t="shared" si="90"/>
        <v>0</v>
      </c>
      <c r="K284" s="88">
        <f t="shared" si="91"/>
        <v>72.7</v>
      </c>
      <c r="L284" s="89">
        <f t="shared" si="92"/>
        <v>1</v>
      </c>
      <c r="M284" s="89">
        <f t="shared" si="92"/>
        <v>0</v>
      </c>
      <c r="N284" s="89">
        <f t="shared" si="92"/>
        <v>1</v>
      </c>
      <c r="O284" s="89">
        <v>4</v>
      </c>
      <c r="P284" s="89"/>
      <c r="Q284" s="89">
        <f t="shared" si="93"/>
        <v>4</v>
      </c>
      <c r="R284" s="87" t="s">
        <v>32</v>
      </c>
      <c r="S284" s="87">
        <v>12</v>
      </c>
      <c r="T284" s="35">
        <v>42685</v>
      </c>
      <c r="U284" s="35">
        <v>42691</v>
      </c>
      <c r="V284" s="87" t="s">
        <v>130</v>
      </c>
      <c r="W284" s="35">
        <v>44561</v>
      </c>
      <c r="X284" s="87" t="s">
        <v>33</v>
      </c>
      <c r="Y284" s="35" t="s">
        <v>65</v>
      </c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s="1" customFormat="1" ht="24.95" customHeight="1" x14ac:dyDescent="0.2">
      <c r="A285" s="90">
        <v>18</v>
      </c>
      <c r="B285" s="87" t="s">
        <v>70</v>
      </c>
      <c r="C285" s="87" t="s">
        <v>129</v>
      </c>
      <c r="D285" s="89" t="s">
        <v>51</v>
      </c>
      <c r="E285" s="87" t="s">
        <v>19</v>
      </c>
      <c r="F285" s="56">
        <v>2</v>
      </c>
      <c r="G285" s="88"/>
      <c r="H285" s="88">
        <v>50.6</v>
      </c>
      <c r="I285" s="88">
        <f t="shared" si="89"/>
        <v>50.6</v>
      </c>
      <c r="J285" s="88">
        <f t="shared" si="90"/>
        <v>0</v>
      </c>
      <c r="K285" s="88">
        <f t="shared" si="91"/>
        <v>50.6</v>
      </c>
      <c r="L285" s="89">
        <f t="shared" si="92"/>
        <v>1</v>
      </c>
      <c r="M285" s="89">
        <f t="shared" si="92"/>
        <v>0</v>
      </c>
      <c r="N285" s="89">
        <f t="shared" si="92"/>
        <v>1</v>
      </c>
      <c r="O285" s="89">
        <v>3</v>
      </c>
      <c r="P285" s="89"/>
      <c r="Q285" s="89">
        <f t="shared" si="93"/>
        <v>3</v>
      </c>
      <c r="R285" s="87" t="s">
        <v>32</v>
      </c>
      <c r="S285" s="87">
        <v>12</v>
      </c>
      <c r="T285" s="35">
        <v>42685</v>
      </c>
      <c r="U285" s="35">
        <v>42691</v>
      </c>
      <c r="V285" s="87" t="s">
        <v>130</v>
      </c>
      <c r="W285" s="35">
        <v>44561</v>
      </c>
      <c r="X285" s="87" t="s">
        <v>33</v>
      </c>
      <c r="Y285" s="35" t="s">
        <v>65</v>
      </c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s="6" customFormat="1" ht="24.95" customHeight="1" x14ac:dyDescent="0.2">
      <c r="A286" s="22">
        <v>18</v>
      </c>
      <c r="B286" s="34" t="s">
        <v>70</v>
      </c>
      <c r="C286" s="34" t="s">
        <v>129</v>
      </c>
      <c r="D286" s="57">
        <f>COUNTA(D270:D285)</f>
        <v>16</v>
      </c>
      <c r="E286" s="34" t="s">
        <v>46</v>
      </c>
      <c r="F286" s="58"/>
      <c r="G286" s="59">
        <v>1108.0999999999999</v>
      </c>
      <c r="H286" s="59">
        <f>SUM(H270:H285)</f>
        <v>894.50000000000011</v>
      </c>
      <c r="I286" s="59">
        <f t="shared" ref="I286:O286" si="94">SUM(I270:I285)</f>
        <v>894.50000000000011</v>
      </c>
      <c r="J286" s="59">
        <f t="shared" si="94"/>
        <v>0</v>
      </c>
      <c r="K286" s="59">
        <f t="shared" si="94"/>
        <v>894.50000000000011</v>
      </c>
      <c r="L286" s="57">
        <f t="shared" si="94"/>
        <v>16</v>
      </c>
      <c r="M286" s="57">
        <f t="shared" si="94"/>
        <v>0</v>
      </c>
      <c r="N286" s="57">
        <f t="shared" si="94"/>
        <v>16</v>
      </c>
      <c r="O286" s="57">
        <f t="shared" si="94"/>
        <v>53</v>
      </c>
      <c r="P286" s="57"/>
      <c r="Q286" s="57">
        <f t="shared" si="93"/>
        <v>53</v>
      </c>
      <c r="R286" s="60"/>
      <c r="S286" s="34">
        <v>12</v>
      </c>
      <c r="T286" s="42">
        <v>42685</v>
      </c>
      <c r="U286" s="42">
        <v>42691</v>
      </c>
      <c r="V286" s="34" t="s">
        <v>130</v>
      </c>
      <c r="W286" s="42">
        <v>44561</v>
      </c>
      <c r="X286" s="34" t="s">
        <v>33</v>
      </c>
      <c r="Y286" s="42" t="s">
        <v>65</v>
      </c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</row>
    <row r="287" spans="1:37" s="1" customFormat="1" ht="24.95" customHeight="1" x14ac:dyDescent="0.2">
      <c r="A287" s="90">
        <v>19</v>
      </c>
      <c r="B287" s="87" t="s">
        <v>70</v>
      </c>
      <c r="C287" s="87" t="s">
        <v>131</v>
      </c>
      <c r="D287" s="89" t="s">
        <v>31</v>
      </c>
      <c r="E287" s="87" t="s">
        <v>19</v>
      </c>
      <c r="F287" s="56">
        <v>2</v>
      </c>
      <c r="G287" s="88"/>
      <c r="H287" s="88">
        <v>40.200000000000003</v>
      </c>
      <c r="I287" s="88">
        <f t="shared" ref="I287:I293" si="95">IF(R287="Подлежит расселению",H287,IF(R287="Расселено",0,IF(R287="Пустующие",0,IF(R287="В суде",H287))))</f>
        <v>40.200000000000003</v>
      </c>
      <c r="J287" s="88">
        <f t="shared" ref="J287:J293" si="96">IF(E287="Муниципальная",I287,IF(E287="Частная",0))</f>
        <v>0</v>
      </c>
      <c r="K287" s="88">
        <f t="shared" ref="K287:K293" si="97">IF(E287="Муниципальная",0,IF(E287="Частная",I287))</f>
        <v>40.200000000000003</v>
      </c>
      <c r="L287" s="89">
        <f t="shared" ref="L287:N293" si="98">IF(I287&gt;0,1,IF(I287=0,0))</f>
        <v>1</v>
      </c>
      <c r="M287" s="89">
        <f t="shared" si="98"/>
        <v>0</v>
      </c>
      <c r="N287" s="89">
        <f t="shared" si="98"/>
        <v>1</v>
      </c>
      <c r="O287" s="89">
        <v>2</v>
      </c>
      <c r="P287" s="89"/>
      <c r="Q287" s="89">
        <f t="shared" si="93"/>
        <v>2</v>
      </c>
      <c r="R287" s="87" t="s">
        <v>32</v>
      </c>
      <c r="S287" s="87">
        <v>11</v>
      </c>
      <c r="T287" s="35">
        <v>42685</v>
      </c>
      <c r="U287" s="35">
        <v>42691</v>
      </c>
      <c r="V287" s="87" t="s">
        <v>132</v>
      </c>
      <c r="W287" s="35">
        <v>43830</v>
      </c>
      <c r="X287" s="87" t="s">
        <v>33</v>
      </c>
      <c r="Y287" s="35" t="s">
        <v>65</v>
      </c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s="1" customFormat="1" ht="24.95" customHeight="1" x14ac:dyDescent="0.2">
      <c r="A288" s="90">
        <v>19</v>
      </c>
      <c r="B288" s="87" t="s">
        <v>70</v>
      </c>
      <c r="C288" s="87" t="s">
        <v>131</v>
      </c>
      <c r="D288" s="89" t="s">
        <v>35</v>
      </c>
      <c r="E288" s="87" t="s">
        <v>18</v>
      </c>
      <c r="F288" s="56">
        <v>4</v>
      </c>
      <c r="G288" s="88"/>
      <c r="H288" s="88">
        <v>89.9</v>
      </c>
      <c r="I288" s="88">
        <f t="shared" si="95"/>
        <v>89.9</v>
      </c>
      <c r="J288" s="88">
        <f t="shared" si="96"/>
        <v>89.9</v>
      </c>
      <c r="K288" s="88">
        <f t="shared" si="97"/>
        <v>0</v>
      </c>
      <c r="L288" s="89">
        <f t="shared" si="98"/>
        <v>1</v>
      </c>
      <c r="M288" s="89">
        <f t="shared" si="98"/>
        <v>1</v>
      </c>
      <c r="N288" s="89">
        <f t="shared" si="98"/>
        <v>0</v>
      </c>
      <c r="O288" s="89">
        <v>4</v>
      </c>
      <c r="P288" s="89"/>
      <c r="Q288" s="89">
        <f t="shared" si="93"/>
        <v>4</v>
      </c>
      <c r="R288" s="87" t="s">
        <v>32</v>
      </c>
      <c r="S288" s="87">
        <v>11</v>
      </c>
      <c r="T288" s="35">
        <v>42685</v>
      </c>
      <c r="U288" s="35">
        <v>42691</v>
      </c>
      <c r="V288" s="87" t="s">
        <v>132</v>
      </c>
      <c r="W288" s="35">
        <v>43830</v>
      </c>
      <c r="X288" s="87" t="s">
        <v>33</v>
      </c>
      <c r="Y288" s="35" t="s">
        <v>65</v>
      </c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s="1" customFormat="1" ht="24.95" customHeight="1" x14ac:dyDescent="0.2">
      <c r="A289" s="90">
        <v>19</v>
      </c>
      <c r="B289" s="87" t="s">
        <v>70</v>
      </c>
      <c r="C289" s="87" t="s">
        <v>131</v>
      </c>
      <c r="D289" s="89" t="s">
        <v>37</v>
      </c>
      <c r="E289" s="87" t="s">
        <v>18</v>
      </c>
      <c r="F289" s="56">
        <v>2</v>
      </c>
      <c r="G289" s="88"/>
      <c r="H289" s="88">
        <v>39.4</v>
      </c>
      <c r="I289" s="88">
        <f t="shared" si="95"/>
        <v>39.4</v>
      </c>
      <c r="J289" s="88">
        <f t="shared" si="96"/>
        <v>39.4</v>
      </c>
      <c r="K289" s="88">
        <f t="shared" si="97"/>
        <v>0</v>
      </c>
      <c r="L289" s="89">
        <f t="shared" si="98"/>
        <v>1</v>
      </c>
      <c r="M289" s="89">
        <f t="shared" si="98"/>
        <v>1</v>
      </c>
      <c r="N289" s="89">
        <f t="shared" si="98"/>
        <v>0</v>
      </c>
      <c r="O289" s="89">
        <v>4</v>
      </c>
      <c r="P289" s="89"/>
      <c r="Q289" s="89">
        <f t="shared" si="93"/>
        <v>4</v>
      </c>
      <c r="R289" s="87" t="s">
        <v>32</v>
      </c>
      <c r="S289" s="87">
        <v>11</v>
      </c>
      <c r="T289" s="35">
        <v>42685</v>
      </c>
      <c r="U289" s="35">
        <v>42691</v>
      </c>
      <c r="V289" s="87" t="s">
        <v>132</v>
      </c>
      <c r="W289" s="35">
        <v>43830</v>
      </c>
      <c r="X289" s="87" t="s">
        <v>33</v>
      </c>
      <c r="Y289" s="35" t="s">
        <v>65</v>
      </c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s="1" customFormat="1" ht="24.95" customHeight="1" x14ac:dyDescent="0.2">
      <c r="A290" s="90">
        <v>19</v>
      </c>
      <c r="B290" s="87" t="s">
        <v>70</v>
      </c>
      <c r="C290" s="87" t="s">
        <v>131</v>
      </c>
      <c r="D290" s="89" t="s">
        <v>38</v>
      </c>
      <c r="E290" s="87" t="s">
        <v>19</v>
      </c>
      <c r="F290" s="56">
        <v>2</v>
      </c>
      <c r="G290" s="88"/>
      <c r="H290" s="88">
        <v>40.299999999999997</v>
      </c>
      <c r="I290" s="88">
        <f t="shared" si="95"/>
        <v>40.299999999999997</v>
      </c>
      <c r="J290" s="88">
        <f t="shared" si="96"/>
        <v>0</v>
      </c>
      <c r="K290" s="88">
        <f t="shared" si="97"/>
        <v>40.299999999999997</v>
      </c>
      <c r="L290" s="89">
        <f t="shared" si="98"/>
        <v>1</v>
      </c>
      <c r="M290" s="89">
        <f t="shared" si="98"/>
        <v>0</v>
      </c>
      <c r="N290" s="89">
        <f t="shared" si="98"/>
        <v>1</v>
      </c>
      <c r="O290" s="89">
        <v>2</v>
      </c>
      <c r="P290" s="89"/>
      <c r="Q290" s="89">
        <f t="shared" si="93"/>
        <v>2</v>
      </c>
      <c r="R290" s="87" t="s">
        <v>32</v>
      </c>
      <c r="S290" s="87">
        <v>11</v>
      </c>
      <c r="T290" s="35">
        <v>42685</v>
      </c>
      <c r="U290" s="35">
        <v>42691</v>
      </c>
      <c r="V290" s="87" t="s">
        <v>132</v>
      </c>
      <c r="W290" s="35">
        <v>43830</v>
      </c>
      <c r="X290" s="87" t="s">
        <v>33</v>
      </c>
      <c r="Y290" s="35" t="s">
        <v>65</v>
      </c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s="1" customFormat="1" ht="24.95" customHeight="1" x14ac:dyDescent="0.2">
      <c r="A291" s="90">
        <v>19</v>
      </c>
      <c r="B291" s="87" t="s">
        <v>70</v>
      </c>
      <c r="C291" s="87" t="s">
        <v>131</v>
      </c>
      <c r="D291" s="89" t="s">
        <v>39</v>
      </c>
      <c r="E291" s="87" t="s">
        <v>19</v>
      </c>
      <c r="F291" s="56">
        <v>2</v>
      </c>
      <c r="G291" s="88"/>
      <c r="H291" s="88">
        <v>40.9</v>
      </c>
      <c r="I291" s="88">
        <f t="shared" si="95"/>
        <v>40.9</v>
      </c>
      <c r="J291" s="88">
        <f t="shared" si="96"/>
        <v>0</v>
      </c>
      <c r="K291" s="88">
        <f t="shared" si="97"/>
        <v>40.9</v>
      </c>
      <c r="L291" s="89">
        <f t="shared" si="98"/>
        <v>1</v>
      </c>
      <c r="M291" s="89">
        <f t="shared" si="98"/>
        <v>0</v>
      </c>
      <c r="N291" s="89">
        <f t="shared" si="98"/>
        <v>1</v>
      </c>
      <c r="O291" s="89">
        <v>4</v>
      </c>
      <c r="P291" s="89"/>
      <c r="Q291" s="89">
        <f t="shared" si="93"/>
        <v>4</v>
      </c>
      <c r="R291" s="87" t="s">
        <v>32</v>
      </c>
      <c r="S291" s="87">
        <v>11</v>
      </c>
      <c r="T291" s="35">
        <v>42685</v>
      </c>
      <c r="U291" s="35">
        <v>42691</v>
      </c>
      <c r="V291" s="87" t="s">
        <v>132</v>
      </c>
      <c r="W291" s="35">
        <v>43830</v>
      </c>
      <c r="X291" s="87" t="s">
        <v>33</v>
      </c>
      <c r="Y291" s="35" t="s">
        <v>65</v>
      </c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s="1" customFormat="1" ht="24.95" customHeight="1" x14ac:dyDescent="0.2">
      <c r="A292" s="90">
        <v>19</v>
      </c>
      <c r="B292" s="87" t="s">
        <v>70</v>
      </c>
      <c r="C292" s="87" t="s">
        <v>131</v>
      </c>
      <c r="D292" s="89" t="s">
        <v>40</v>
      </c>
      <c r="E292" s="87" t="s">
        <v>18</v>
      </c>
      <c r="F292" s="56">
        <v>3</v>
      </c>
      <c r="G292" s="88"/>
      <c r="H292" s="88">
        <v>50.9</v>
      </c>
      <c r="I292" s="88">
        <f t="shared" si="95"/>
        <v>50.9</v>
      </c>
      <c r="J292" s="88">
        <f t="shared" si="96"/>
        <v>50.9</v>
      </c>
      <c r="K292" s="88">
        <f t="shared" si="97"/>
        <v>0</v>
      </c>
      <c r="L292" s="89">
        <f t="shared" si="98"/>
        <v>1</v>
      </c>
      <c r="M292" s="89">
        <f t="shared" si="98"/>
        <v>1</v>
      </c>
      <c r="N292" s="89">
        <f t="shared" si="98"/>
        <v>0</v>
      </c>
      <c r="O292" s="89">
        <v>5</v>
      </c>
      <c r="P292" s="89"/>
      <c r="Q292" s="89">
        <f t="shared" si="93"/>
        <v>5</v>
      </c>
      <c r="R292" s="87" t="s">
        <v>32</v>
      </c>
      <c r="S292" s="87">
        <v>11</v>
      </c>
      <c r="T292" s="35">
        <v>42685</v>
      </c>
      <c r="U292" s="35">
        <v>42691</v>
      </c>
      <c r="V292" s="87" t="s">
        <v>132</v>
      </c>
      <c r="W292" s="35">
        <v>43830</v>
      </c>
      <c r="X292" s="87" t="s">
        <v>33</v>
      </c>
      <c r="Y292" s="35" t="s">
        <v>65</v>
      </c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s="1" customFormat="1" ht="24.95" customHeight="1" x14ac:dyDescent="0.2">
      <c r="A293" s="90">
        <v>19</v>
      </c>
      <c r="B293" s="87" t="s">
        <v>70</v>
      </c>
      <c r="C293" s="87" t="s">
        <v>131</v>
      </c>
      <c r="D293" s="89" t="s">
        <v>41</v>
      </c>
      <c r="E293" s="87" t="s">
        <v>19</v>
      </c>
      <c r="F293" s="56">
        <v>2</v>
      </c>
      <c r="G293" s="88"/>
      <c r="H293" s="88">
        <v>40.799999999999997</v>
      </c>
      <c r="I293" s="88">
        <f t="shared" si="95"/>
        <v>40.799999999999997</v>
      </c>
      <c r="J293" s="88">
        <f t="shared" si="96"/>
        <v>0</v>
      </c>
      <c r="K293" s="88">
        <f t="shared" si="97"/>
        <v>40.799999999999997</v>
      </c>
      <c r="L293" s="89">
        <f t="shared" si="98"/>
        <v>1</v>
      </c>
      <c r="M293" s="89">
        <f t="shared" si="98"/>
        <v>0</v>
      </c>
      <c r="N293" s="89">
        <f t="shared" si="98"/>
        <v>1</v>
      </c>
      <c r="O293" s="89">
        <v>5</v>
      </c>
      <c r="P293" s="89"/>
      <c r="Q293" s="89">
        <f t="shared" si="93"/>
        <v>5</v>
      </c>
      <c r="R293" s="87" t="s">
        <v>32</v>
      </c>
      <c r="S293" s="87">
        <v>11</v>
      </c>
      <c r="T293" s="35">
        <v>42685</v>
      </c>
      <c r="U293" s="35">
        <v>42691</v>
      </c>
      <c r="V293" s="87" t="s">
        <v>132</v>
      </c>
      <c r="W293" s="35">
        <v>43830</v>
      </c>
      <c r="X293" s="87" t="s">
        <v>33</v>
      </c>
      <c r="Y293" s="35" t="s">
        <v>65</v>
      </c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s="6" customFormat="1" ht="24.95" customHeight="1" x14ac:dyDescent="0.2">
      <c r="A294" s="22">
        <v>19</v>
      </c>
      <c r="B294" s="34" t="s">
        <v>70</v>
      </c>
      <c r="C294" s="34" t="s">
        <v>131</v>
      </c>
      <c r="D294" s="57">
        <f>COUNTA(D287:D293)</f>
        <v>7</v>
      </c>
      <c r="E294" s="34" t="s">
        <v>46</v>
      </c>
      <c r="F294" s="58"/>
      <c r="G294" s="59">
        <v>358.9</v>
      </c>
      <c r="H294" s="59">
        <f>SUM(H287:H293)</f>
        <v>342.40000000000003</v>
      </c>
      <c r="I294" s="59">
        <f t="shared" ref="I294:O294" si="99">SUM(I287:I293)</f>
        <v>342.40000000000003</v>
      </c>
      <c r="J294" s="59">
        <f t="shared" si="99"/>
        <v>180.20000000000002</v>
      </c>
      <c r="K294" s="59">
        <f t="shared" si="99"/>
        <v>162.19999999999999</v>
      </c>
      <c r="L294" s="57">
        <f t="shared" si="99"/>
        <v>7</v>
      </c>
      <c r="M294" s="57">
        <f t="shared" si="99"/>
        <v>3</v>
      </c>
      <c r="N294" s="57">
        <f t="shared" si="99"/>
        <v>4</v>
      </c>
      <c r="O294" s="57">
        <f t="shared" si="99"/>
        <v>26</v>
      </c>
      <c r="P294" s="57"/>
      <c r="Q294" s="57">
        <f t="shared" si="93"/>
        <v>26</v>
      </c>
      <c r="R294" s="60"/>
      <c r="S294" s="34">
        <v>11</v>
      </c>
      <c r="T294" s="42">
        <v>42685</v>
      </c>
      <c r="U294" s="42">
        <v>42691</v>
      </c>
      <c r="V294" s="34" t="s">
        <v>132</v>
      </c>
      <c r="W294" s="42">
        <v>43830</v>
      </c>
      <c r="X294" s="34" t="s">
        <v>33</v>
      </c>
      <c r="Y294" s="42" t="s">
        <v>65</v>
      </c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</row>
    <row r="295" spans="1:37" s="1" customFormat="1" ht="26.25" customHeight="1" x14ac:dyDescent="0.2">
      <c r="A295" s="90">
        <v>20</v>
      </c>
      <c r="B295" s="87" t="s">
        <v>70</v>
      </c>
      <c r="C295" s="87" t="s">
        <v>133</v>
      </c>
      <c r="D295" s="89" t="s">
        <v>31</v>
      </c>
      <c r="E295" s="87" t="s">
        <v>18</v>
      </c>
      <c r="F295" s="56">
        <v>3</v>
      </c>
      <c r="G295" s="88"/>
      <c r="H295" s="88">
        <v>51.7</v>
      </c>
      <c r="I295" s="88">
        <f t="shared" ref="I295:I306" si="100">IF(R295="Подлежит расселению",H295,IF(R295="Расселено",0,IF(R295="Пустующие",0,IF(R295="В суде",H295))))</f>
        <v>51.7</v>
      </c>
      <c r="J295" s="88">
        <f t="shared" ref="J295:J306" si="101">IF(E295="Муниципальная",I295,IF(E295="Частная",0))</f>
        <v>51.7</v>
      </c>
      <c r="K295" s="88">
        <f t="shared" ref="K295:K306" si="102">IF(E295="Муниципальная",0,IF(E295="Частная",I295))</f>
        <v>0</v>
      </c>
      <c r="L295" s="89">
        <f t="shared" ref="L295:N306" si="103">IF(I295&gt;0,1,IF(I295=0,0))</f>
        <v>1</v>
      </c>
      <c r="M295" s="89">
        <f t="shared" si="103"/>
        <v>1</v>
      </c>
      <c r="N295" s="89">
        <f t="shared" si="103"/>
        <v>0</v>
      </c>
      <c r="O295" s="89">
        <v>3</v>
      </c>
      <c r="P295" s="89"/>
      <c r="Q295" s="89">
        <f t="shared" si="93"/>
        <v>3</v>
      </c>
      <c r="R295" s="87" t="s">
        <v>32</v>
      </c>
      <c r="S295" s="87">
        <v>10</v>
      </c>
      <c r="T295" s="35">
        <v>42685</v>
      </c>
      <c r="U295" s="35">
        <v>42691</v>
      </c>
      <c r="V295" s="87" t="s">
        <v>134</v>
      </c>
      <c r="W295" s="35">
        <v>43465</v>
      </c>
      <c r="X295" s="87" t="s">
        <v>33</v>
      </c>
      <c r="Y295" s="35" t="s">
        <v>65</v>
      </c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s="1" customFormat="1" ht="24.95" customHeight="1" x14ac:dyDescent="0.2">
      <c r="A296" s="90">
        <v>20</v>
      </c>
      <c r="B296" s="87" t="s">
        <v>70</v>
      </c>
      <c r="C296" s="87" t="s">
        <v>133</v>
      </c>
      <c r="D296" s="89" t="s">
        <v>35</v>
      </c>
      <c r="E296" s="87" t="s">
        <v>19</v>
      </c>
      <c r="F296" s="56">
        <v>2</v>
      </c>
      <c r="G296" s="88"/>
      <c r="H296" s="88">
        <v>41.3</v>
      </c>
      <c r="I296" s="88">
        <f t="shared" si="100"/>
        <v>41.3</v>
      </c>
      <c r="J296" s="88">
        <f t="shared" si="101"/>
        <v>0</v>
      </c>
      <c r="K296" s="88">
        <f t="shared" si="102"/>
        <v>41.3</v>
      </c>
      <c r="L296" s="89">
        <f t="shared" si="103"/>
        <v>1</v>
      </c>
      <c r="M296" s="89">
        <f t="shared" si="103"/>
        <v>0</v>
      </c>
      <c r="N296" s="89">
        <f t="shared" si="103"/>
        <v>1</v>
      </c>
      <c r="O296" s="89">
        <v>6</v>
      </c>
      <c r="P296" s="89"/>
      <c r="Q296" s="89">
        <f t="shared" si="93"/>
        <v>6</v>
      </c>
      <c r="R296" s="87" t="s">
        <v>32</v>
      </c>
      <c r="S296" s="87">
        <v>10</v>
      </c>
      <c r="T296" s="35">
        <v>42685</v>
      </c>
      <c r="U296" s="35">
        <v>42691</v>
      </c>
      <c r="V296" s="87" t="s">
        <v>134</v>
      </c>
      <c r="W296" s="35">
        <v>43465</v>
      </c>
      <c r="X296" s="87" t="s">
        <v>33</v>
      </c>
      <c r="Y296" s="35" t="s">
        <v>65</v>
      </c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s="1" customFormat="1" ht="24.95" customHeight="1" x14ac:dyDescent="0.2">
      <c r="A297" s="90">
        <v>20</v>
      </c>
      <c r="B297" s="87" t="s">
        <v>70</v>
      </c>
      <c r="C297" s="87" t="s">
        <v>133</v>
      </c>
      <c r="D297" s="89" t="s">
        <v>36</v>
      </c>
      <c r="E297" s="87" t="s">
        <v>19</v>
      </c>
      <c r="F297" s="56">
        <v>1</v>
      </c>
      <c r="G297" s="88"/>
      <c r="H297" s="88">
        <v>31.5</v>
      </c>
      <c r="I297" s="88">
        <f t="shared" si="100"/>
        <v>31.5</v>
      </c>
      <c r="J297" s="88">
        <f t="shared" si="101"/>
        <v>0</v>
      </c>
      <c r="K297" s="88">
        <f t="shared" si="102"/>
        <v>31.5</v>
      </c>
      <c r="L297" s="89">
        <f t="shared" si="103"/>
        <v>1</v>
      </c>
      <c r="M297" s="89">
        <f t="shared" si="103"/>
        <v>0</v>
      </c>
      <c r="N297" s="89">
        <f t="shared" si="103"/>
        <v>1</v>
      </c>
      <c r="O297" s="89">
        <v>0</v>
      </c>
      <c r="P297" s="89"/>
      <c r="Q297" s="89">
        <f t="shared" si="93"/>
        <v>0</v>
      </c>
      <c r="R297" s="87" t="s">
        <v>32</v>
      </c>
      <c r="S297" s="87">
        <v>10</v>
      </c>
      <c r="T297" s="35">
        <v>42685</v>
      </c>
      <c r="U297" s="35">
        <v>42691</v>
      </c>
      <c r="V297" s="87" t="s">
        <v>134</v>
      </c>
      <c r="W297" s="35">
        <v>43465</v>
      </c>
      <c r="X297" s="87" t="s">
        <v>33</v>
      </c>
      <c r="Y297" s="35" t="s">
        <v>65</v>
      </c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s="1" customFormat="1" ht="24.95" customHeight="1" x14ac:dyDescent="0.2">
      <c r="A298" s="90">
        <v>20</v>
      </c>
      <c r="B298" s="87" t="s">
        <v>70</v>
      </c>
      <c r="C298" s="87" t="s">
        <v>133</v>
      </c>
      <c r="D298" s="89" t="s">
        <v>37</v>
      </c>
      <c r="E298" s="87" t="s">
        <v>19</v>
      </c>
      <c r="F298" s="56">
        <v>3</v>
      </c>
      <c r="G298" s="88"/>
      <c r="H298" s="88">
        <v>52.3</v>
      </c>
      <c r="I298" s="88">
        <f t="shared" si="100"/>
        <v>52.3</v>
      </c>
      <c r="J298" s="88">
        <f t="shared" si="101"/>
        <v>0</v>
      </c>
      <c r="K298" s="88">
        <f t="shared" si="102"/>
        <v>52.3</v>
      </c>
      <c r="L298" s="89">
        <f t="shared" si="103"/>
        <v>1</v>
      </c>
      <c r="M298" s="89">
        <f t="shared" si="103"/>
        <v>0</v>
      </c>
      <c r="N298" s="89">
        <f t="shared" si="103"/>
        <v>1</v>
      </c>
      <c r="O298" s="89">
        <v>3</v>
      </c>
      <c r="P298" s="89"/>
      <c r="Q298" s="89">
        <f t="shared" si="93"/>
        <v>3</v>
      </c>
      <c r="R298" s="87" t="s">
        <v>32</v>
      </c>
      <c r="S298" s="87">
        <v>10</v>
      </c>
      <c r="T298" s="35">
        <v>42685</v>
      </c>
      <c r="U298" s="35">
        <v>42691</v>
      </c>
      <c r="V298" s="87" t="s">
        <v>134</v>
      </c>
      <c r="W298" s="35">
        <v>43465</v>
      </c>
      <c r="X298" s="87" t="s">
        <v>33</v>
      </c>
      <c r="Y298" s="35" t="s">
        <v>65</v>
      </c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s="1" customFormat="1" ht="24.95" customHeight="1" x14ac:dyDescent="0.2">
      <c r="A299" s="90">
        <v>20</v>
      </c>
      <c r="B299" s="87" t="s">
        <v>70</v>
      </c>
      <c r="C299" s="87" t="s">
        <v>133</v>
      </c>
      <c r="D299" s="89" t="s">
        <v>38</v>
      </c>
      <c r="E299" s="87" t="s">
        <v>19</v>
      </c>
      <c r="F299" s="56">
        <v>2</v>
      </c>
      <c r="G299" s="88"/>
      <c r="H299" s="88">
        <v>41.7</v>
      </c>
      <c r="I299" s="88">
        <f t="shared" si="100"/>
        <v>41.7</v>
      </c>
      <c r="J299" s="88">
        <f t="shared" si="101"/>
        <v>0</v>
      </c>
      <c r="K299" s="88">
        <f t="shared" si="102"/>
        <v>41.7</v>
      </c>
      <c r="L299" s="89">
        <f t="shared" si="103"/>
        <v>1</v>
      </c>
      <c r="M299" s="89">
        <f t="shared" si="103"/>
        <v>0</v>
      </c>
      <c r="N299" s="89">
        <f t="shared" si="103"/>
        <v>1</v>
      </c>
      <c r="O299" s="89">
        <v>3</v>
      </c>
      <c r="P299" s="89"/>
      <c r="Q299" s="89">
        <f t="shared" si="93"/>
        <v>3</v>
      </c>
      <c r="R299" s="87" t="s">
        <v>32</v>
      </c>
      <c r="S299" s="87">
        <v>10</v>
      </c>
      <c r="T299" s="35">
        <v>42685</v>
      </c>
      <c r="U299" s="35">
        <v>42691</v>
      </c>
      <c r="V299" s="87" t="s">
        <v>134</v>
      </c>
      <c r="W299" s="35">
        <v>43465</v>
      </c>
      <c r="X299" s="87" t="s">
        <v>33</v>
      </c>
      <c r="Y299" s="35" t="s">
        <v>65</v>
      </c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s="1" customFormat="1" ht="24.95" customHeight="1" x14ac:dyDescent="0.2">
      <c r="A300" s="90">
        <v>20</v>
      </c>
      <c r="B300" s="87" t="s">
        <v>70</v>
      </c>
      <c r="C300" s="87" t="s">
        <v>133</v>
      </c>
      <c r="D300" s="89" t="s">
        <v>39</v>
      </c>
      <c r="E300" s="87" t="s">
        <v>18</v>
      </c>
      <c r="F300" s="56">
        <v>1</v>
      </c>
      <c r="G300" s="88"/>
      <c r="H300" s="88">
        <v>31</v>
      </c>
      <c r="I300" s="88">
        <f t="shared" si="100"/>
        <v>31</v>
      </c>
      <c r="J300" s="88">
        <f t="shared" si="101"/>
        <v>31</v>
      </c>
      <c r="K300" s="88">
        <f t="shared" si="102"/>
        <v>0</v>
      </c>
      <c r="L300" s="89">
        <f t="shared" si="103"/>
        <v>1</v>
      </c>
      <c r="M300" s="89">
        <f t="shared" si="103"/>
        <v>1</v>
      </c>
      <c r="N300" s="89">
        <f t="shared" si="103"/>
        <v>0</v>
      </c>
      <c r="O300" s="89">
        <v>2</v>
      </c>
      <c r="P300" s="89"/>
      <c r="Q300" s="89">
        <f t="shared" si="93"/>
        <v>2</v>
      </c>
      <c r="R300" s="87" t="s">
        <v>32</v>
      </c>
      <c r="S300" s="87">
        <v>10</v>
      </c>
      <c r="T300" s="35">
        <v>42685</v>
      </c>
      <c r="U300" s="35">
        <v>42691</v>
      </c>
      <c r="V300" s="87" t="s">
        <v>134</v>
      </c>
      <c r="W300" s="35">
        <v>43465</v>
      </c>
      <c r="X300" s="87" t="s">
        <v>33</v>
      </c>
      <c r="Y300" s="35" t="s">
        <v>65</v>
      </c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s="1" customFormat="1" ht="24.95" customHeight="1" x14ac:dyDescent="0.2">
      <c r="A301" s="90">
        <v>20</v>
      </c>
      <c r="B301" s="87" t="s">
        <v>70</v>
      </c>
      <c r="C301" s="87" t="s">
        <v>133</v>
      </c>
      <c r="D301" s="89" t="s">
        <v>40</v>
      </c>
      <c r="E301" s="87" t="s">
        <v>19</v>
      </c>
      <c r="F301" s="56">
        <v>1</v>
      </c>
      <c r="G301" s="88"/>
      <c r="H301" s="88">
        <v>31.8</v>
      </c>
      <c r="I301" s="88">
        <f t="shared" si="100"/>
        <v>31.8</v>
      </c>
      <c r="J301" s="88">
        <f t="shared" si="101"/>
        <v>0</v>
      </c>
      <c r="K301" s="88">
        <f t="shared" si="102"/>
        <v>31.8</v>
      </c>
      <c r="L301" s="89">
        <f t="shared" si="103"/>
        <v>1</v>
      </c>
      <c r="M301" s="89">
        <f t="shared" si="103"/>
        <v>0</v>
      </c>
      <c r="N301" s="89">
        <f t="shared" si="103"/>
        <v>1</v>
      </c>
      <c r="O301" s="89">
        <v>1</v>
      </c>
      <c r="P301" s="89"/>
      <c r="Q301" s="89">
        <f t="shared" si="93"/>
        <v>1</v>
      </c>
      <c r="R301" s="87" t="s">
        <v>32</v>
      </c>
      <c r="S301" s="87">
        <v>10</v>
      </c>
      <c r="T301" s="35">
        <v>42685</v>
      </c>
      <c r="U301" s="35">
        <v>42691</v>
      </c>
      <c r="V301" s="87" t="s">
        <v>134</v>
      </c>
      <c r="W301" s="35">
        <v>43465</v>
      </c>
      <c r="X301" s="87" t="s">
        <v>33</v>
      </c>
      <c r="Y301" s="35" t="s">
        <v>65</v>
      </c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s="1" customFormat="1" ht="24.95" customHeight="1" x14ac:dyDescent="0.2">
      <c r="A302" s="90">
        <v>20</v>
      </c>
      <c r="B302" s="87" t="s">
        <v>70</v>
      </c>
      <c r="C302" s="87" t="s">
        <v>133</v>
      </c>
      <c r="D302" s="89" t="s">
        <v>41</v>
      </c>
      <c r="E302" s="87" t="s">
        <v>18</v>
      </c>
      <c r="F302" s="56">
        <v>2</v>
      </c>
      <c r="G302" s="88"/>
      <c r="H302" s="88">
        <v>41.8</v>
      </c>
      <c r="I302" s="88">
        <f t="shared" si="100"/>
        <v>41.8</v>
      </c>
      <c r="J302" s="88">
        <f t="shared" si="101"/>
        <v>41.8</v>
      </c>
      <c r="K302" s="88">
        <f t="shared" si="102"/>
        <v>0</v>
      </c>
      <c r="L302" s="89">
        <f t="shared" si="103"/>
        <v>1</v>
      </c>
      <c r="M302" s="89">
        <f t="shared" si="103"/>
        <v>1</v>
      </c>
      <c r="N302" s="89">
        <f t="shared" si="103"/>
        <v>0</v>
      </c>
      <c r="O302" s="89">
        <v>3</v>
      </c>
      <c r="P302" s="89"/>
      <c r="Q302" s="89">
        <f t="shared" si="93"/>
        <v>3</v>
      </c>
      <c r="R302" s="87" t="s">
        <v>32</v>
      </c>
      <c r="S302" s="87">
        <v>10</v>
      </c>
      <c r="T302" s="35">
        <v>42685</v>
      </c>
      <c r="U302" s="35">
        <v>42691</v>
      </c>
      <c r="V302" s="87" t="s">
        <v>134</v>
      </c>
      <c r="W302" s="35">
        <v>43465</v>
      </c>
      <c r="X302" s="87" t="s">
        <v>33</v>
      </c>
      <c r="Y302" s="35" t="s">
        <v>65</v>
      </c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s="1" customFormat="1" ht="24.95" customHeight="1" x14ac:dyDescent="0.2">
      <c r="A303" s="90">
        <v>20</v>
      </c>
      <c r="B303" s="87" t="s">
        <v>70</v>
      </c>
      <c r="C303" s="87" t="s">
        <v>133</v>
      </c>
      <c r="D303" s="89" t="s">
        <v>42</v>
      </c>
      <c r="E303" s="87" t="s">
        <v>19</v>
      </c>
      <c r="F303" s="56">
        <v>3</v>
      </c>
      <c r="G303" s="88"/>
      <c r="H303" s="88">
        <v>51.4</v>
      </c>
      <c r="I303" s="88">
        <f t="shared" si="100"/>
        <v>51.4</v>
      </c>
      <c r="J303" s="88">
        <f t="shared" si="101"/>
        <v>0</v>
      </c>
      <c r="K303" s="88">
        <f t="shared" si="102"/>
        <v>51.4</v>
      </c>
      <c r="L303" s="89">
        <f t="shared" si="103"/>
        <v>1</v>
      </c>
      <c r="M303" s="89">
        <f t="shared" si="103"/>
        <v>0</v>
      </c>
      <c r="N303" s="89">
        <f t="shared" si="103"/>
        <v>1</v>
      </c>
      <c r="O303" s="89">
        <v>1</v>
      </c>
      <c r="P303" s="89"/>
      <c r="Q303" s="89">
        <f t="shared" si="93"/>
        <v>1</v>
      </c>
      <c r="R303" s="87" t="s">
        <v>32</v>
      </c>
      <c r="S303" s="87">
        <v>10</v>
      </c>
      <c r="T303" s="35">
        <v>42685</v>
      </c>
      <c r="U303" s="35">
        <v>42691</v>
      </c>
      <c r="V303" s="87" t="s">
        <v>134</v>
      </c>
      <c r="W303" s="35">
        <v>43465</v>
      </c>
      <c r="X303" s="87" t="s">
        <v>33</v>
      </c>
      <c r="Y303" s="35" t="s">
        <v>65</v>
      </c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s="1" customFormat="1" ht="24.95" customHeight="1" x14ac:dyDescent="0.2">
      <c r="A304" s="90">
        <v>20</v>
      </c>
      <c r="B304" s="87" t="s">
        <v>70</v>
      </c>
      <c r="C304" s="87" t="s">
        <v>133</v>
      </c>
      <c r="D304" s="89" t="s">
        <v>43</v>
      </c>
      <c r="E304" s="87" t="s">
        <v>18</v>
      </c>
      <c r="F304" s="56">
        <v>1</v>
      </c>
      <c r="G304" s="88"/>
      <c r="H304" s="88">
        <v>30.4</v>
      </c>
      <c r="I304" s="88">
        <f t="shared" si="100"/>
        <v>30.4</v>
      </c>
      <c r="J304" s="88">
        <f t="shared" si="101"/>
        <v>30.4</v>
      </c>
      <c r="K304" s="88">
        <f t="shared" si="102"/>
        <v>0</v>
      </c>
      <c r="L304" s="89">
        <f t="shared" si="103"/>
        <v>1</v>
      </c>
      <c r="M304" s="89">
        <f t="shared" si="103"/>
        <v>1</v>
      </c>
      <c r="N304" s="89">
        <f t="shared" si="103"/>
        <v>0</v>
      </c>
      <c r="O304" s="89">
        <v>2</v>
      </c>
      <c r="P304" s="89"/>
      <c r="Q304" s="89">
        <f t="shared" si="93"/>
        <v>2</v>
      </c>
      <c r="R304" s="87" t="s">
        <v>32</v>
      </c>
      <c r="S304" s="87">
        <v>10</v>
      </c>
      <c r="T304" s="35">
        <v>42685</v>
      </c>
      <c r="U304" s="35">
        <v>42691</v>
      </c>
      <c r="V304" s="87" t="s">
        <v>134</v>
      </c>
      <c r="W304" s="35">
        <v>43465</v>
      </c>
      <c r="X304" s="87" t="s">
        <v>33</v>
      </c>
      <c r="Y304" s="35" t="s">
        <v>65</v>
      </c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s="1" customFormat="1" ht="24.95" customHeight="1" x14ac:dyDescent="0.2">
      <c r="A305" s="90">
        <v>20</v>
      </c>
      <c r="B305" s="87" t="s">
        <v>70</v>
      </c>
      <c r="C305" s="87" t="s">
        <v>133</v>
      </c>
      <c r="D305" s="89" t="s">
        <v>44</v>
      </c>
      <c r="E305" s="87" t="s">
        <v>18</v>
      </c>
      <c r="F305" s="56">
        <v>2</v>
      </c>
      <c r="G305" s="88"/>
      <c r="H305" s="88">
        <v>42.2</v>
      </c>
      <c r="I305" s="88">
        <f t="shared" si="100"/>
        <v>42.2</v>
      </c>
      <c r="J305" s="88">
        <f t="shared" si="101"/>
        <v>42.2</v>
      </c>
      <c r="K305" s="88">
        <f t="shared" si="102"/>
        <v>0</v>
      </c>
      <c r="L305" s="89">
        <f t="shared" si="103"/>
        <v>1</v>
      </c>
      <c r="M305" s="89">
        <f t="shared" si="103"/>
        <v>1</v>
      </c>
      <c r="N305" s="89">
        <f t="shared" si="103"/>
        <v>0</v>
      </c>
      <c r="O305" s="89">
        <v>1</v>
      </c>
      <c r="P305" s="89"/>
      <c r="Q305" s="89">
        <f t="shared" si="93"/>
        <v>1</v>
      </c>
      <c r="R305" s="87" t="s">
        <v>32</v>
      </c>
      <c r="S305" s="87">
        <v>10</v>
      </c>
      <c r="T305" s="35">
        <v>42685</v>
      </c>
      <c r="U305" s="35">
        <v>42691</v>
      </c>
      <c r="V305" s="87" t="s">
        <v>134</v>
      </c>
      <c r="W305" s="35">
        <v>43465</v>
      </c>
      <c r="X305" s="87" t="s">
        <v>33</v>
      </c>
      <c r="Y305" s="35" t="s">
        <v>65</v>
      </c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s="1" customFormat="1" ht="24.95" customHeight="1" x14ac:dyDescent="0.2">
      <c r="A306" s="90">
        <v>20</v>
      </c>
      <c r="B306" s="87" t="s">
        <v>70</v>
      </c>
      <c r="C306" s="87" t="s">
        <v>133</v>
      </c>
      <c r="D306" s="89" t="s">
        <v>45</v>
      </c>
      <c r="E306" s="87" t="s">
        <v>18</v>
      </c>
      <c r="F306" s="56">
        <v>3</v>
      </c>
      <c r="G306" s="88"/>
      <c r="H306" s="88">
        <v>52.6</v>
      </c>
      <c r="I306" s="88">
        <f t="shared" si="100"/>
        <v>52.6</v>
      </c>
      <c r="J306" s="88">
        <f t="shared" si="101"/>
        <v>52.6</v>
      </c>
      <c r="K306" s="88">
        <f t="shared" si="102"/>
        <v>0</v>
      </c>
      <c r="L306" s="89">
        <f t="shared" si="103"/>
        <v>1</v>
      </c>
      <c r="M306" s="89">
        <f t="shared" si="103"/>
        <v>1</v>
      </c>
      <c r="N306" s="89">
        <f t="shared" si="103"/>
        <v>0</v>
      </c>
      <c r="O306" s="89">
        <v>10</v>
      </c>
      <c r="P306" s="89"/>
      <c r="Q306" s="89">
        <f t="shared" si="93"/>
        <v>10</v>
      </c>
      <c r="R306" s="87" t="s">
        <v>32</v>
      </c>
      <c r="S306" s="87">
        <v>10</v>
      </c>
      <c r="T306" s="35">
        <v>42685</v>
      </c>
      <c r="U306" s="35">
        <v>42691</v>
      </c>
      <c r="V306" s="87" t="s">
        <v>134</v>
      </c>
      <c r="W306" s="35">
        <v>43465</v>
      </c>
      <c r="X306" s="87" t="s">
        <v>33</v>
      </c>
      <c r="Y306" s="35" t="s">
        <v>65</v>
      </c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s="6" customFormat="1" ht="24.95" customHeight="1" x14ac:dyDescent="0.2">
      <c r="A307" s="22">
        <v>20</v>
      </c>
      <c r="B307" s="34" t="s">
        <v>70</v>
      </c>
      <c r="C307" s="34" t="s">
        <v>133</v>
      </c>
      <c r="D307" s="57">
        <f>COUNTA(D295:D306)</f>
        <v>12</v>
      </c>
      <c r="E307" s="34" t="s">
        <v>46</v>
      </c>
      <c r="F307" s="58"/>
      <c r="G307" s="59">
        <v>534.20000000000005</v>
      </c>
      <c r="H307" s="59">
        <f>SUM(H295:H306)</f>
        <v>499.7</v>
      </c>
      <c r="I307" s="59">
        <f t="shared" ref="I307:O307" si="104">SUM(I295:I306)</f>
        <v>499.7</v>
      </c>
      <c r="J307" s="59">
        <f t="shared" si="104"/>
        <v>249.70000000000002</v>
      </c>
      <c r="K307" s="59">
        <f t="shared" si="104"/>
        <v>250.00000000000003</v>
      </c>
      <c r="L307" s="57">
        <f t="shared" si="104"/>
        <v>12</v>
      </c>
      <c r="M307" s="57">
        <f t="shared" si="104"/>
        <v>6</v>
      </c>
      <c r="N307" s="57">
        <f t="shared" si="104"/>
        <v>6</v>
      </c>
      <c r="O307" s="57">
        <f t="shared" si="104"/>
        <v>35</v>
      </c>
      <c r="P307" s="57"/>
      <c r="Q307" s="57">
        <f t="shared" si="93"/>
        <v>35</v>
      </c>
      <c r="R307" s="60"/>
      <c r="S307" s="34">
        <v>10</v>
      </c>
      <c r="T307" s="42">
        <v>42685</v>
      </c>
      <c r="U307" s="42">
        <v>42691</v>
      </c>
      <c r="V307" s="34" t="s">
        <v>134</v>
      </c>
      <c r="W307" s="42">
        <v>43465</v>
      </c>
      <c r="X307" s="34" t="s">
        <v>33</v>
      </c>
      <c r="Y307" s="42" t="s">
        <v>65</v>
      </c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</row>
    <row r="308" spans="1:37" s="1" customFormat="1" ht="24.95" customHeight="1" x14ac:dyDescent="0.2">
      <c r="A308" s="90">
        <v>21</v>
      </c>
      <c r="B308" s="87" t="s">
        <v>70</v>
      </c>
      <c r="C308" s="87" t="s">
        <v>135</v>
      </c>
      <c r="D308" s="89" t="s">
        <v>31</v>
      </c>
      <c r="E308" s="87" t="s">
        <v>19</v>
      </c>
      <c r="F308" s="56">
        <v>3</v>
      </c>
      <c r="G308" s="88"/>
      <c r="H308" s="88">
        <v>67.7</v>
      </c>
      <c r="I308" s="88">
        <f t="shared" ref="I308:I319" si="105">IF(R308="Подлежит расселению",H308,IF(R308="Расселено",0,IF(R308="Пустующие",0,IF(R308="В суде",H308))))</f>
        <v>67.7</v>
      </c>
      <c r="J308" s="88">
        <f t="shared" ref="J308:J319" si="106">IF(E308="Муниципальная",I308,IF(E308="Частная",0))</f>
        <v>0</v>
      </c>
      <c r="K308" s="88">
        <f t="shared" ref="K308:K319" si="107">IF(E308="Муниципальная",0,IF(E308="Частная",I308))</f>
        <v>67.7</v>
      </c>
      <c r="L308" s="89">
        <f t="shared" ref="L308:N319" si="108">IF(I308&gt;0,1,IF(I308=0,0))</f>
        <v>1</v>
      </c>
      <c r="M308" s="89">
        <f t="shared" si="108"/>
        <v>0</v>
      </c>
      <c r="N308" s="89">
        <f t="shared" si="108"/>
        <v>1</v>
      </c>
      <c r="O308" s="89">
        <v>2</v>
      </c>
      <c r="P308" s="89"/>
      <c r="Q308" s="89">
        <f t="shared" si="93"/>
        <v>2</v>
      </c>
      <c r="R308" s="87" t="s">
        <v>32</v>
      </c>
      <c r="S308" s="87">
        <v>13</v>
      </c>
      <c r="T308" s="35">
        <v>42706</v>
      </c>
      <c r="U308" s="35">
        <v>42711</v>
      </c>
      <c r="V308" s="87" t="s">
        <v>100</v>
      </c>
      <c r="W308" s="35">
        <v>44926</v>
      </c>
      <c r="X308" s="87" t="s">
        <v>33</v>
      </c>
      <c r="Y308" s="35" t="s">
        <v>65</v>
      </c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s="1" customFormat="1" ht="24.95" customHeight="1" x14ac:dyDescent="0.2">
      <c r="A309" s="90">
        <v>21</v>
      </c>
      <c r="B309" s="87" t="s">
        <v>70</v>
      </c>
      <c r="C309" s="87" t="s">
        <v>135</v>
      </c>
      <c r="D309" s="89" t="s">
        <v>35</v>
      </c>
      <c r="E309" s="87" t="s">
        <v>19</v>
      </c>
      <c r="F309" s="56">
        <v>2</v>
      </c>
      <c r="G309" s="88"/>
      <c r="H309" s="88">
        <v>56.8</v>
      </c>
      <c r="I309" s="88">
        <f t="shared" si="105"/>
        <v>56.8</v>
      </c>
      <c r="J309" s="88">
        <f t="shared" si="106"/>
        <v>0</v>
      </c>
      <c r="K309" s="88">
        <f t="shared" si="107"/>
        <v>56.8</v>
      </c>
      <c r="L309" s="89">
        <f t="shared" si="108"/>
        <v>1</v>
      </c>
      <c r="M309" s="89">
        <f t="shared" si="108"/>
        <v>0</v>
      </c>
      <c r="N309" s="89">
        <f t="shared" si="108"/>
        <v>1</v>
      </c>
      <c r="O309" s="89">
        <v>0</v>
      </c>
      <c r="P309" s="89"/>
      <c r="Q309" s="89">
        <f t="shared" si="93"/>
        <v>0</v>
      </c>
      <c r="R309" s="87" t="s">
        <v>32</v>
      </c>
      <c r="S309" s="87">
        <v>13</v>
      </c>
      <c r="T309" s="35">
        <v>42706</v>
      </c>
      <c r="U309" s="35">
        <v>42711</v>
      </c>
      <c r="V309" s="87" t="s">
        <v>100</v>
      </c>
      <c r="W309" s="35">
        <v>44926</v>
      </c>
      <c r="X309" s="87" t="s">
        <v>33</v>
      </c>
      <c r="Y309" s="35" t="s">
        <v>65</v>
      </c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s="1" customFormat="1" ht="24.95" customHeight="1" x14ac:dyDescent="0.2">
      <c r="A310" s="90">
        <v>21</v>
      </c>
      <c r="B310" s="87" t="s">
        <v>70</v>
      </c>
      <c r="C310" s="87" t="s">
        <v>135</v>
      </c>
      <c r="D310" s="89" t="s">
        <v>36</v>
      </c>
      <c r="E310" s="87" t="s">
        <v>19</v>
      </c>
      <c r="F310" s="56">
        <v>3</v>
      </c>
      <c r="G310" s="88"/>
      <c r="H310" s="88">
        <v>71</v>
      </c>
      <c r="I310" s="88">
        <f t="shared" si="105"/>
        <v>71</v>
      </c>
      <c r="J310" s="88">
        <f t="shared" si="106"/>
        <v>0</v>
      </c>
      <c r="K310" s="88">
        <f t="shared" si="107"/>
        <v>71</v>
      </c>
      <c r="L310" s="89">
        <f t="shared" si="108"/>
        <v>1</v>
      </c>
      <c r="M310" s="89">
        <f t="shared" si="108"/>
        <v>0</v>
      </c>
      <c r="N310" s="89">
        <f t="shared" si="108"/>
        <v>1</v>
      </c>
      <c r="O310" s="89">
        <v>10</v>
      </c>
      <c r="P310" s="89"/>
      <c r="Q310" s="89">
        <f t="shared" si="93"/>
        <v>10</v>
      </c>
      <c r="R310" s="87" t="s">
        <v>32</v>
      </c>
      <c r="S310" s="87">
        <v>13</v>
      </c>
      <c r="T310" s="35">
        <v>42706</v>
      </c>
      <c r="U310" s="35">
        <v>42711</v>
      </c>
      <c r="V310" s="87" t="s">
        <v>100</v>
      </c>
      <c r="W310" s="35">
        <v>44926</v>
      </c>
      <c r="X310" s="87" t="s">
        <v>33</v>
      </c>
      <c r="Y310" s="35" t="s">
        <v>65</v>
      </c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s="1" customFormat="1" ht="24.95" customHeight="1" x14ac:dyDescent="0.2">
      <c r="A311" s="90">
        <v>21</v>
      </c>
      <c r="B311" s="87" t="s">
        <v>70</v>
      </c>
      <c r="C311" s="87" t="s">
        <v>135</v>
      </c>
      <c r="D311" s="89" t="s">
        <v>37</v>
      </c>
      <c r="E311" s="87" t="s">
        <v>19</v>
      </c>
      <c r="F311" s="56">
        <v>2</v>
      </c>
      <c r="G311" s="88"/>
      <c r="H311" s="88">
        <v>54.6</v>
      </c>
      <c r="I311" s="88">
        <f t="shared" si="105"/>
        <v>54.6</v>
      </c>
      <c r="J311" s="88">
        <f t="shared" si="106"/>
        <v>0</v>
      </c>
      <c r="K311" s="88">
        <f t="shared" si="107"/>
        <v>54.6</v>
      </c>
      <c r="L311" s="89">
        <f t="shared" si="108"/>
        <v>1</v>
      </c>
      <c r="M311" s="89">
        <f t="shared" si="108"/>
        <v>0</v>
      </c>
      <c r="N311" s="89">
        <f t="shared" si="108"/>
        <v>1</v>
      </c>
      <c r="O311" s="89">
        <v>5</v>
      </c>
      <c r="P311" s="89"/>
      <c r="Q311" s="89">
        <f t="shared" si="93"/>
        <v>5</v>
      </c>
      <c r="R311" s="87" t="s">
        <v>32</v>
      </c>
      <c r="S311" s="87">
        <v>13</v>
      </c>
      <c r="T311" s="35">
        <v>42706</v>
      </c>
      <c r="U311" s="35">
        <v>42711</v>
      </c>
      <c r="V311" s="87" t="s">
        <v>100</v>
      </c>
      <c r="W311" s="35">
        <v>44926</v>
      </c>
      <c r="X311" s="87" t="s">
        <v>33</v>
      </c>
      <c r="Y311" s="35" t="s">
        <v>65</v>
      </c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s="1" customFormat="1" ht="24.95" customHeight="1" x14ac:dyDescent="0.2">
      <c r="A312" s="90">
        <v>21</v>
      </c>
      <c r="B312" s="87" t="s">
        <v>70</v>
      </c>
      <c r="C312" s="87" t="s">
        <v>135</v>
      </c>
      <c r="D312" s="89" t="s">
        <v>38</v>
      </c>
      <c r="E312" s="87" t="s">
        <v>19</v>
      </c>
      <c r="F312" s="56">
        <v>3</v>
      </c>
      <c r="G312" s="88"/>
      <c r="H312" s="88">
        <v>66.900000000000006</v>
      </c>
      <c r="I312" s="88">
        <f t="shared" si="105"/>
        <v>66.900000000000006</v>
      </c>
      <c r="J312" s="88">
        <f t="shared" si="106"/>
        <v>0</v>
      </c>
      <c r="K312" s="88">
        <f t="shared" si="107"/>
        <v>66.900000000000006</v>
      </c>
      <c r="L312" s="89">
        <f t="shared" si="108"/>
        <v>1</v>
      </c>
      <c r="M312" s="89">
        <f t="shared" si="108"/>
        <v>0</v>
      </c>
      <c r="N312" s="89">
        <f t="shared" si="108"/>
        <v>1</v>
      </c>
      <c r="O312" s="89">
        <v>4</v>
      </c>
      <c r="P312" s="89"/>
      <c r="Q312" s="89">
        <f t="shared" si="93"/>
        <v>4</v>
      </c>
      <c r="R312" s="87" t="s">
        <v>32</v>
      </c>
      <c r="S312" s="87">
        <v>13</v>
      </c>
      <c r="T312" s="35">
        <v>42706</v>
      </c>
      <c r="U312" s="35">
        <v>42711</v>
      </c>
      <c r="V312" s="87" t="s">
        <v>100</v>
      </c>
      <c r="W312" s="35">
        <v>44926</v>
      </c>
      <c r="X312" s="87" t="s">
        <v>33</v>
      </c>
      <c r="Y312" s="35" t="s">
        <v>65</v>
      </c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1" customFormat="1" ht="24.95" customHeight="1" x14ac:dyDescent="0.2">
      <c r="A313" s="90">
        <v>21</v>
      </c>
      <c r="B313" s="87" t="s">
        <v>70</v>
      </c>
      <c r="C313" s="87" t="s">
        <v>135</v>
      </c>
      <c r="D313" s="89" t="s">
        <v>39</v>
      </c>
      <c r="E313" s="87" t="s">
        <v>19</v>
      </c>
      <c r="F313" s="56">
        <v>2</v>
      </c>
      <c r="G313" s="88"/>
      <c r="H313" s="88">
        <v>55</v>
      </c>
      <c r="I313" s="88">
        <f t="shared" si="105"/>
        <v>55</v>
      </c>
      <c r="J313" s="88">
        <f t="shared" si="106"/>
        <v>0</v>
      </c>
      <c r="K313" s="88">
        <f t="shared" si="107"/>
        <v>55</v>
      </c>
      <c r="L313" s="89">
        <f t="shared" si="108"/>
        <v>1</v>
      </c>
      <c r="M313" s="89">
        <f t="shared" si="108"/>
        <v>0</v>
      </c>
      <c r="N313" s="89">
        <f t="shared" si="108"/>
        <v>1</v>
      </c>
      <c r="O313" s="89">
        <v>3</v>
      </c>
      <c r="P313" s="89"/>
      <c r="Q313" s="89">
        <f t="shared" si="93"/>
        <v>3</v>
      </c>
      <c r="R313" s="87" t="s">
        <v>32</v>
      </c>
      <c r="S313" s="87">
        <v>13</v>
      </c>
      <c r="T313" s="35">
        <v>42706</v>
      </c>
      <c r="U313" s="35">
        <v>42711</v>
      </c>
      <c r="V313" s="87" t="s">
        <v>100</v>
      </c>
      <c r="W313" s="35">
        <v>44926</v>
      </c>
      <c r="X313" s="87" t="s">
        <v>33</v>
      </c>
      <c r="Y313" s="35" t="s">
        <v>65</v>
      </c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1" customFormat="1" ht="24.95" customHeight="1" x14ac:dyDescent="0.2">
      <c r="A314" s="90">
        <v>21</v>
      </c>
      <c r="B314" s="87" t="s">
        <v>70</v>
      </c>
      <c r="C314" s="87" t="s">
        <v>135</v>
      </c>
      <c r="D314" s="89" t="s">
        <v>40</v>
      </c>
      <c r="E314" s="87" t="s">
        <v>19</v>
      </c>
      <c r="F314" s="56">
        <v>3</v>
      </c>
      <c r="G314" s="88"/>
      <c r="H314" s="88">
        <v>67.5</v>
      </c>
      <c r="I314" s="88">
        <f t="shared" si="105"/>
        <v>67.5</v>
      </c>
      <c r="J314" s="88">
        <f t="shared" si="106"/>
        <v>0</v>
      </c>
      <c r="K314" s="88">
        <f t="shared" si="107"/>
        <v>67.5</v>
      </c>
      <c r="L314" s="89">
        <f t="shared" si="108"/>
        <v>1</v>
      </c>
      <c r="M314" s="89">
        <f t="shared" si="108"/>
        <v>0</v>
      </c>
      <c r="N314" s="89">
        <f t="shared" si="108"/>
        <v>1</v>
      </c>
      <c r="O314" s="89">
        <v>3</v>
      </c>
      <c r="P314" s="89"/>
      <c r="Q314" s="89">
        <f t="shared" si="93"/>
        <v>3</v>
      </c>
      <c r="R314" s="87" t="s">
        <v>32</v>
      </c>
      <c r="S314" s="87">
        <v>13</v>
      </c>
      <c r="T314" s="35">
        <v>42706</v>
      </c>
      <c r="U314" s="35">
        <v>42711</v>
      </c>
      <c r="V314" s="87" t="s">
        <v>100</v>
      </c>
      <c r="W314" s="35">
        <v>44926</v>
      </c>
      <c r="X314" s="87" t="s">
        <v>33</v>
      </c>
      <c r="Y314" s="35" t="s">
        <v>65</v>
      </c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1" customFormat="1" ht="24.95" customHeight="1" x14ac:dyDescent="0.2">
      <c r="A315" s="90">
        <v>21</v>
      </c>
      <c r="B315" s="87" t="s">
        <v>70</v>
      </c>
      <c r="C315" s="87" t="s">
        <v>135</v>
      </c>
      <c r="D315" s="89" t="s">
        <v>41</v>
      </c>
      <c r="E315" s="87" t="s">
        <v>19</v>
      </c>
      <c r="F315" s="56">
        <v>2</v>
      </c>
      <c r="G315" s="88"/>
      <c r="H315" s="88">
        <v>54.7</v>
      </c>
      <c r="I315" s="88">
        <f t="shared" si="105"/>
        <v>54.7</v>
      </c>
      <c r="J315" s="88">
        <f t="shared" si="106"/>
        <v>0</v>
      </c>
      <c r="K315" s="88">
        <f t="shared" si="107"/>
        <v>54.7</v>
      </c>
      <c r="L315" s="89">
        <f t="shared" si="108"/>
        <v>1</v>
      </c>
      <c r="M315" s="89">
        <f t="shared" si="108"/>
        <v>0</v>
      </c>
      <c r="N315" s="89">
        <f t="shared" si="108"/>
        <v>1</v>
      </c>
      <c r="O315" s="89">
        <v>1</v>
      </c>
      <c r="P315" s="89"/>
      <c r="Q315" s="89">
        <f t="shared" si="93"/>
        <v>1</v>
      </c>
      <c r="R315" s="87" t="s">
        <v>32</v>
      </c>
      <c r="S315" s="87">
        <v>13</v>
      </c>
      <c r="T315" s="35">
        <v>42706</v>
      </c>
      <c r="U315" s="35">
        <v>42711</v>
      </c>
      <c r="V315" s="87" t="s">
        <v>100</v>
      </c>
      <c r="W315" s="35">
        <v>44926</v>
      </c>
      <c r="X315" s="87" t="s">
        <v>33</v>
      </c>
      <c r="Y315" s="35" t="s">
        <v>65</v>
      </c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1" customFormat="1" ht="24.95" customHeight="1" x14ac:dyDescent="0.2">
      <c r="A316" s="90">
        <v>21</v>
      </c>
      <c r="B316" s="87" t="s">
        <v>70</v>
      </c>
      <c r="C316" s="87" t="s">
        <v>135</v>
      </c>
      <c r="D316" s="89" t="s">
        <v>42</v>
      </c>
      <c r="E316" s="87" t="s">
        <v>19</v>
      </c>
      <c r="F316" s="56">
        <v>3</v>
      </c>
      <c r="G316" s="88"/>
      <c r="H316" s="88">
        <v>66.7</v>
      </c>
      <c r="I316" s="88">
        <f t="shared" si="105"/>
        <v>66.7</v>
      </c>
      <c r="J316" s="88">
        <f t="shared" si="106"/>
        <v>0</v>
      </c>
      <c r="K316" s="88">
        <f t="shared" si="107"/>
        <v>66.7</v>
      </c>
      <c r="L316" s="89">
        <f t="shared" si="108"/>
        <v>1</v>
      </c>
      <c r="M316" s="89">
        <f t="shared" si="108"/>
        <v>0</v>
      </c>
      <c r="N316" s="89">
        <f t="shared" si="108"/>
        <v>1</v>
      </c>
      <c r="O316" s="89">
        <v>2</v>
      </c>
      <c r="P316" s="89"/>
      <c r="Q316" s="89">
        <f t="shared" si="93"/>
        <v>2</v>
      </c>
      <c r="R316" s="87" t="s">
        <v>32</v>
      </c>
      <c r="S316" s="87">
        <v>13</v>
      </c>
      <c r="T316" s="35">
        <v>42706</v>
      </c>
      <c r="U316" s="35">
        <v>42711</v>
      </c>
      <c r="V316" s="87" t="s">
        <v>100</v>
      </c>
      <c r="W316" s="35">
        <v>44926</v>
      </c>
      <c r="X316" s="87" t="s">
        <v>33</v>
      </c>
      <c r="Y316" s="35" t="s">
        <v>65</v>
      </c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1" customFormat="1" ht="24.95" customHeight="1" x14ac:dyDescent="0.2">
      <c r="A317" s="90">
        <v>21</v>
      </c>
      <c r="B317" s="87" t="s">
        <v>70</v>
      </c>
      <c r="C317" s="87" t="s">
        <v>135</v>
      </c>
      <c r="D317" s="89" t="s">
        <v>43</v>
      </c>
      <c r="E317" s="87" t="s">
        <v>18</v>
      </c>
      <c r="F317" s="56">
        <v>2</v>
      </c>
      <c r="G317" s="88"/>
      <c r="H317" s="88">
        <v>54.1</v>
      </c>
      <c r="I317" s="88">
        <f t="shared" si="105"/>
        <v>54.1</v>
      </c>
      <c r="J317" s="88">
        <f t="shared" si="106"/>
        <v>54.1</v>
      </c>
      <c r="K317" s="88">
        <f t="shared" si="107"/>
        <v>0</v>
      </c>
      <c r="L317" s="89">
        <f t="shared" si="108"/>
        <v>1</v>
      </c>
      <c r="M317" s="89">
        <f t="shared" si="108"/>
        <v>1</v>
      </c>
      <c r="N317" s="89">
        <f t="shared" si="108"/>
        <v>0</v>
      </c>
      <c r="O317" s="89">
        <v>2</v>
      </c>
      <c r="P317" s="89"/>
      <c r="Q317" s="89">
        <f t="shared" si="93"/>
        <v>2</v>
      </c>
      <c r="R317" s="87" t="s">
        <v>32</v>
      </c>
      <c r="S317" s="87">
        <v>13</v>
      </c>
      <c r="T317" s="35">
        <v>42706</v>
      </c>
      <c r="U317" s="35">
        <v>42711</v>
      </c>
      <c r="V317" s="87" t="s">
        <v>100</v>
      </c>
      <c r="W317" s="35">
        <v>44926</v>
      </c>
      <c r="X317" s="87" t="s">
        <v>33</v>
      </c>
      <c r="Y317" s="35" t="s">
        <v>65</v>
      </c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1" customFormat="1" ht="24.95" customHeight="1" x14ac:dyDescent="0.2">
      <c r="A318" s="90">
        <v>21</v>
      </c>
      <c r="B318" s="87" t="s">
        <v>70</v>
      </c>
      <c r="C318" s="87" t="s">
        <v>135</v>
      </c>
      <c r="D318" s="89" t="s">
        <v>44</v>
      </c>
      <c r="E318" s="87" t="s">
        <v>18</v>
      </c>
      <c r="F318" s="56">
        <v>3</v>
      </c>
      <c r="G318" s="88"/>
      <c r="H318" s="88">
        <v>67.3</v>
      </c>
      <c r="I318" s="88">
        <f t="shared" si="105"/>
        <v>67.3</v>
      </c>
      <c r="J318" s="88">
        <f t="shared" si="106"/>
        <v>67.3</v>
      </c>
      <c r="K318" s="88">
        <f t="shared" si="107"/>
        <v>0</v>
      </c>
      <c r="L318" s="89">
        <f t="shared" si="108"/>
        <v>1</v>
      </c>
      <c r="M318" s="89">
        <f t="shared" si="108"/>
        <v>1</v>
      </c>
      <c r="N318" s="89">
        <f t="shared" si="108"/>
        <v>0</v>
      </c>
      <c r="O318" s="89">
        <v>3</v>
      </c>
      <c r="P318" s="89"/>
      <c r="Q318" s="89">
        <f t="shared" si="93"/>
        <v>3</v>
      </c>
      <c r="R318" s="87" t="s">
        <v>32</v>
      </c>
      <c r="S318" s="87">
        <v>13</v>
      </c>
      <c r="T318" s="35">
        <v>42706</v>
      </c>
      <c r="U318" s="35">
        <v>42711</v>
      </c>
      <c r="V318" s="87" t="s">
        <v>100</v>
      </c>
      <c r="W318" s="35">
        <v>44926</v>
      </c>
      <c r="X318" s="87" t="s">
        <v>33</v>
      </c>
      <c r="Y318" s="35" t="s">
        <v>65</v>
      </c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1" customFormat="1" ht="24.95" customHeight="1" x14ac:dyDescent="0.2">
      <c r="A319" s="90">
        <v>21</v>
      </c>
      <c r="B319" s="87" t="s">
        <v>70</v>
      </c>
      <c r="C319" s="87" t="s">
        <v>135</v>
      </c>
      <c r="D319" s="89" t="s">
        <v>45</v>
      </c>
      <c r="E319" s="87" t="s">
        <v>19</v>
      </c>
      <c r="F319" s="56">
        <v>2</v>
      </c>
      <c r="G319" s="88"/>
      <c r="H319" s="88">
        <v>55.7</v>
      </c>
      <c r="I319" s="88">
        <f t="shared" si="105"/>
        <v>55.7</v>
      </c>
      <c r="J319" s="88">
        <f t="shared" si="106"/>
        <v>0</v>
      </c>
      <c r="K319" s="88">
        <f t="shared" si="107"/>
        <v>55.7</v>
      </c>
      <c r="L319" s="89">
        <f t="shared" si="108"/>
        <v>1</v>
      </c>
      <c r="M319" s="89">
        <f t="shared" si="108"/>
        <v>0</v>
      </c>
      <c r="N319" s="89">
        <f t="shared" si="108"/>
        <v>1</v>
      </c>
      <c r="O319" s="89">
        <v>3</v>
      </c>
      <c r="P319" s="89"/>
      <c r="Q319" s="89">
        <f t="shared" si="93"/>
        <v>3</v>
      </c>
      <c r="R319" s="87" t="s">
        <v>32</v>
      </c>
      <c r="S319" s="87">
        <v>13</v>
      </c>
      <c r="T319" s="35">
        <v>42706</v>
      </c>
      <c r="U319" s="35">
        <v>42711</v>
      </c>
      <c r="V319" s="87" t="s">
        <v>100</v>
      </c>
      <c r="W319" s="35">
        <v>44926</v>
      </c>
      <c r="X319" s="87" t="s">
        <v>33</v>
      </c>
      <c r="Y319" s="35" t="s">
        <v>65</v>
      </c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s="6" customFormat="1" ht="24.95" customHeight="1" x14ac:dyDescent="0.2">
      <c r="A320" s="22">
        <v>21</v>
      </c>
      <c r="B320" s="34" t="s">
        <v>70</v>
      </c>
      <c r="C320" s="34" t="s">
        <v>135</v>
      </c>
      <c r="D320" s="57">
        <f>COUNTA(D308:D319)</f>
        <v>12</v>
      </c>
      <c r="E320" s="34" t="s">
        <v>46</v>
      </c>
      <c r="F320" s="58"/>
      <c r="G320" s="59">
        <v>1101.0999999999999</v>
      </c>
      <c r="H320" s="59">
        <f>SUM(H308:H319)</f>
        <v>738</v>
      </c>
      <c r="I320" s="59">
        <f t="shared" ref="I320:O320" si="109">SUM(I308:I319)</f>
        <v>738</v>
      </c>
      <c r="J320" s="59">
        <f t="shared" si="109"/>
        <v>121.4</v>
      </c>
      <c r="K320" s="59">
        <f t="shared" si="109"/>
        <v>616.6</v>
      </c>
      <c r="L320" s="57">
        <f t="shared" si="109"/>
        <v>12</v>
      </c>
      <c r="M320" s="57">
        <f t="shared" si="109"/>
        <v>2</v>
      </c>
      <c r="N320" s="57">
        <f t="shared" si="109"/>
        <v>10</v>
      </c>
      <c r="O320" s="57">
        <f t="shared" si="109"/>
        <v>38</v>
      </c>
      <c r="P320" s="57"/>
      <c r="Q320" s="57">
        <f t="shared" si="93"/>
        <v>38</v>
      </c>
      <c r="R320" s="60"/>
      <c r="S320" s="34">
        <v>13</v>
      </c>
      <c r="T320" s="42">
        <v>42706</v>
      </c>
      <c r="U320" s="42">
        <v>42711</v>
      </c>
      <c r="V320" s="34" t="s">
        <v>100</v>
      </c>
      <c r="W320" s="42">
        <v>44926</v>
      </c>
      <c r="X320" s="34" t="s">
        <v>33</v>
      </c>
      <c r="Y320" s="42" t="s">
        <v>65</v>
      </c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</row>
    <row r="321" spans="1:37" s="1" customFormat="1" ht="24.95" customHeight="1" x14ac:dyDescent="0.2">
      <c r="A321" s="90">
        <v>22</v>
      </c>
      <c r="B321" s="87" t="s">
        <v>70</v>
      </c>
      <c r="C321" s="87" t="s">
        <v>136</v>
      </c>
      <c r="D321" s="89" t="s">
        <v>31</v>
      </c>
      <c r="E321" s="87" t="s">
        <v>18</v>
      </c>
      <c r="F321" s="56">
        <v>1</v>
      </c>
      <c r="G321" s="88"/>
      <c r="H321" s="88">
        <v>44.8</v>
      </c>
      <c r="I321" s="88">
        <f t="shared" ref="I321:I335" si="110">IF(R321="Подлежит расселению",H321,IF(R321="Расселено",0,IF(R321="Пустующие",0,IF(R321="В суде",H321))))</f>
        <v>44.8</v>
      </c>
      <c r="J321" s="88">
        <f t="shared" ref="J321:J335" si="111">IF(E321="Муниципальная",I321,IF(E321="Частная",0))</f>
        <v>44.8</v>
      </c>
      <c r="K321" s="88">
        <f t="shared" ref="K321:K335" si="112">IF(E321="Муниципальная",0,IF(E321="Частная",I321))</f>
        <v>0</v>
      </c>
      <c r="L321" s="89">
        <f t="shared" ref="L321:N335" si="113">IF(I321&gt;0,1,IF(I321=0,0))</f>
        <v>1</v>
      </c>
      <c r="M321" s="89">
        <f t="shared" si="113"/>
        <v>1</v>
      </c>
      <c r="N321" s="89">
        <f t="shared" si="113"/>
        <v>0</v>
      </c>
      <c r="O321" s="89">
        <v>4</v>
      </c>
      <c r="P321" s="89"/>
      <c r="Q321" s="89">
        <f t="shared" si="93"/>
        <v>4</v>
      </c>
      <c r="R321" s="87" t="s">
        <v>32</v>
      </c>
      <c r="S321" s="87">
        <v>1</v>
      </c>
      <c r="T321" s="35">
        <v>42817</v>
      </c>
      <c r="U321" s="35">
        <v>42823</v>
      </c>
      <c r="V321" s="87" t="s">
        <v>137</v>
      </c>
      <c r="W321" s="35">
        <v>45657</v>
      </c>
      <c r="X321" s="87" t="s">
        <v>33</v>
      </c>
      <c r="Y321" s="35" t="s">
        <v>65</v>
      </c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s="1" customFormat="1" ht="24.95" customHeight="1" x14ac:dyDescent="0.2">
      <c r="A322" s="90">
        <v>22</v>
      </c>
      <c r="B322" s="87" t="s">
        <v>70</v>
      </c>
      <c r="C322" s="87" t="s">
        <v>136</v>
      </c>
      <c r="D322" s="89" t="s">
        <v>35</v>
      </c>
      <c r="E322" s="87" t="s">
        <v>19</v>
      </c>
      <c r="F322" s="56">
        <v>2</v>
      </c>
      <c r="G322" s="88"/>
      <c r="H322" s="88">
        <v>45.1</v>
      </c>
      <c r="I322" s="88">
        <f t="shared" si="110"/>
        <v>45.1</v>
      </c>
      <c r="J322" s="88">
        <f t="shared" si="111"/>
        <v>0</v>
      </c>
      <c r="K322" s="88">
        <f t="shared" si="112"/>
        <v>45.1</v>
      </c>
      <c r="L322" s="89">
        <f t="shared" si="113"/>
        <v>1</v>
      </c>
      <c r="M322" s="89">
        <f t="shared" si="113"/>
        <v>0</v>
      </c>
      <c r="N322" s="89">
        <f t="shared" si="113"/>
        <v>1</v>
      </c>
      <c r="O322" s="89">
        <v>2</v>
      </c>
      <c r="P322" s="89"/>
      <c r="Q322" s="89">
        <f t="shared" si="93"/>
        <v>2</v>
      </c>
      <c r="R322" s="87" t="s">
        <v>32</v>
      </c>
      <c r="S322" s="87">
        <v>1</v>
      </c>
      <c r="T322" s="35">
        <v>42817</v>
      </c>
      <c r="U322" s="35">
        <v>42823</v>
      </c>
      <c r="V322" s="87" t="s">
        <v>137</v>
      </c>
      <c r="W322" s="35">
        <v>45657</v>
      </c>
      <c r="X322" s="87" t="s">
        <v>33</v>
      </c>
      <c r="Y322" s="35" t="s">
        <v>65</v>
      </c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s="1" customFormat="1" ht="24.95" customHeight="1" x14ac:dyDescent="0.2">
      <c r="A323" s="90">
        <v>22</v>
      </c>
      <c r="B323" s="87" t="s">
        <v>70</v>
      </c>
      <c r="C323" s="87" t="s">
        <v>136</v>
      </c>
      <c r="D323" s="89" t="s">
        <v>37</v>
      </c>
      <c r="E323" s="87" t="s">
        <v>19</v>
      </c>
      <c r="F323" s="56">
        <v>4</v>
      </c>
      <c r="G323" s="88"/>
      <c r="H323" s="88">
        <v>90.3</v>
      </c>
      <c r="I323" s="88">
        <f t="shared" si="110"/>
        <v>90.3</v>
      </c>
      <c r="J323" s="88">
        <f t="shared" si="111"/>
        <v>0</v>
      </c>
      <c r="K323" s="88">
        <f t="shared" si="112"/>
        <v>90.3</v>
      </c>
      <c r="L323" s="89">
        <f t="shared" si="113"/>
        <v>1</v>
      </c>
      <c r="M323" s="89">
        <f t="shared" si="113"/>
        <v>0</v>
      </c>
      <c r="N323" s="89">
        <f t="shared" si="113"/>
        <v>1</v>
      </c>
      <c r="O323" s="89">
        <v>9</v>
      </c>
      <c r="P323" s="89"/>
      <c r="Q323" s="89">
        <f t="shared" si="93"/>
        <v>9</v>
      </c>
      <c r="R323" s="87" t="s">
        <v>32</v>
      </c>
      <c r="S323" s="87">
        <v>1</v>
      </c>
      <c r="T323" s="35">
        <v>42817</v>
      </c>
      <c r="U323" s="35">
        <v>42823</v>
      </c>
      <c r="V323" s="87" t="s">
        <v>137</v>
      </c>
      <c r="W323" s="35">
        <v>45657</v>
      </c>
      <c r="X323" s="87" t="s">
        <v>33</v>
      </c>
      <c r="Y323" s="35" t="s">
        <v>65</v>
      </c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s="1" customFormat="1" ht="24.95" customHeight="1" x14ac:dyDescent="0.2">
      <c r="A324" s="90">
        <v>22</v>
      </c>
      <c r="B324" s="87" t="s">
        <v>70</v>
      </c>
      <c r="C324" s="87" t="s">
        <v>136</v>
      </c>
      <c r="D324" s="89" t="s">
        <v>38</v>
      </c>
      <c r="E324" s="87" t="s">
        <v>18</v>
      </c>
      <c r="F324" s="56">
        <v>1</v>
      </c>
      <c r="G324" s="88"/>
      <c r="H324" s="88">
        <v>44.8</v>
      </c>
      <c r="I324" s="88">
        <f t="shared" si="110"/>
        <v>44.8</v>
      </c>
      <c r="J324" s="88">
        <f t="shared" si="111"/>
        <v>44.8</v>
      </c>
      <c r="K324" s="88">
        <f t="shared" si="112"/>
        <v>0</v>
      </c>
      <c r="L324" s="89">
        <f t="shared" si="113"/>
        <v>1</v>
      </c>
      <c r="M324" s="89">
        <f t="shared" si="113"/>
        <v>1</v>
      </c>
      <c r="N324" s="89">
        <f t="shared" si="113"/>
        <v>0</v>
      </c>
      <c r="O324" s="89">
        <v>2</v>
      </c>
      <c r="P324" s="89"/>
      <c r="Q324" s="89">
        <f t="shared" si="93"/>
        <v>2</v>
      </c>
      <c r="R324" s="87" t="s">
        <v>32</v>
      </c>
      <c r="S324" s="87">
        <v>1</v>
      </c>
      <c r="T324" s="35">
        <v>42817</v>
      </c>
      <c r="U324" s="35">
        <v>42823</v>
      </c>
      <c r="V324" s="87" t="s">
        <v>137</v>
      </c>
      <c r="W324" s="35">
        <v>45657</v>
      </c>
      <c r="X324" s="87" t="s">
        <v>33</v>
      </c>
      <c r="Y324" s="35" t="s">
        <v>65</v>
      </c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s="1" customFormat="1" ht="24.95" customHeight="1" x14ac:dyDescent="0.2">
      <c r="A325" s="90">
        <v>22</v>
      </c>
      <c r="B325" s="87" t="s">
        <v>70</v>
      </c>
      <c r="C325" s="87" t="s">
        <v>136</v>
      </c>
      <c r="D325" s="89" t="s">
        <v>39</v>
      </c>
      <c r="E325" s="87" t="s">
        <v>19</v>
      </c>
      <c r="F325" s="56">
        <v>1</v>
      </c>
      <c r="G325" s="88"/>
      <c r="H325" s="88">
        <v>44.9</v>
      </c>
      <c r="I325" s="88">
        <f t="shared" si="110"/>
        <v>44.9</v>
      </c>
      <c r="J325" s="88">
        <f t="shared" si="111"/>
        <v>0</v>
      </c>
      <c r="K325" s="88">
        <f t="shared" si="112"/>
        <v>44.9</v>
      </c>
      <c r="L325" s="89">
        <f t="shared" si="113"/>
        <v>1</v>
      </c>
      <c r="M325" s="89">
        <f t="shared" si="113"/>
        <v>0</v>
      </c>
      <c r="N325" s="89">
        <f t="shared" si="113"/>
        <v>1</v>
      </c>
      <c r="O325" s="89">
        <v>1</v>
      </c>
      <c r="P325" s="89"/>
      <c r="Q325" s="89">
        <f t="shared" si="93"/>
        <v>1</v>
      </c>
      <c r="R325" s="87" t="s">
        <v>32</v>
      </c>
      <c r="S325" s="87">
        <v>1</v>
      </c>
      <c r="T325" s="35">
        <v>42817</v>
      </c>
      <c r="U325" s="35">
        <v>42823</v>
      </c>
      <c r="V325" s="87" t="s">
        <v>137</v>
      </c>
      <c r="W325" s="35">
        <v>45657</v>
      </c>
      <c r="X325" s="87" t="s">
        <v>33</v>
      </c>
      <c r="Y325" s="35" t="s">
        <v>65</v>
      </c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s="1" customFormat="1" ht="24.95" customHeight="1" x14ac:dyDescent="0.2">
      <c r="A326" s="90">
        <v>22</v>
      </c>
      <c r="B326" s="87" t="s">
        <v>70</v>
      </c>
      <c r="C326" s="87" t="s">
        <v>136</v>
      </c>
      <c r="D326" s="89" t="s">
        <v>40</v>
      </c>
      <c r="E326" s="87" t="s">
        <v>19</v>
      </c>
      <c r="F326" s="56">
        <v>1</v>
      </c>
      <c r="G326" s="88"/>
      <c r="H326" s="88">
        <v>44.3</v>
      </c>
      <c r="I326" s="88">
        <f t="shared" si="110"/>
        <v>44.3</v>
      </c>
      <c r="J326" s="88">
        <f t="shared" si="111"/>
        <v>0</v>
      </c>
      <c r="K326" s="88">
        <f t="shared" si="112"/>
        <v>44.3</v>
      </c>
      <c r="L326" s="89">
        <f t="shared" si="113"/>
        <v>1</v>
      </c>
      <c r="M326" s="89">
        <f t="shared" si="113"/>
        <v>0</v>
      </c>
      <c r="N326" s="89">
        <f t="shared" si="113"/>
        <v>1</v>
      </c>
      <c r="O326" s="89">
        <v>1</v>
      </c>
      <c r="P326" s="89"/>
      <c r="Q326" s="89">
        <f t="shared" si="93"/>
        <v>1</v>
      </c>
      <c r="R326" s="87" t="s">
        <v>32</v>
      </c>
      <c r="S326" s="87">
        <v>1</v>
      </c>
      <c r="T326" s="35">
        <v>42817</v>
      </c>
      <c r="U326" s="35">
        <v>42823</v>
      </c>
      <c r="V326" s="87" t="s">
        <v>137</v>
      </c>
      <c r="W326" s="35">
        <v>45657</v>
      </c>
      <c r="X326" s="87" t="s">
        <v>33</v>
      </c>
      <c r="Y326" s="35" t="s">
        <v>65</v>
      </c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s="1" customFormat="1" ht="24.95" customHeight="1" x14ac:dyDescent="0.2">
      <c r="A327" s="90">
        <v>22</v>
      </c>
      <c r="B327" s="87" t="s">
        <v>70</v>
      </c>
      <c r="C327" s="87" t="s">
        <v>136</v>
      </c>
      <c r="D327" s="89" t="s">
        <v>47</v>
      </c>
      <c r="E327" s="87" t="s">
        <v>19</v>
      </c>
      <c r="F327" s="56">
        <v>1</v>
      </c>
      <c r="G327" s="88"/>
      <c r="H327" s="88">
        <v>44.7</v>
      </c>
      <c r="I327" s="88">
        <f t="shared" si="110"/>
        <v>44.7</v>
      </c>
      <c r="J327" s="88">
        <f t="shared" si="111"/>
        <v>0</v>
      </c>
      <c r="K327" s="88">
        <f t="shared" si="112"/>
        <v>44.7</v>
      </c>
      <c r="L327" s="89">
        <f t="shared" si="113"/>
        <v>1</v>
      </c>
      <c r="M327" s="89">
        <f t="shared" si="113"/>
        <v>0</v>
      </c>
      <c r="N327" s="89">
        <f t="shared" si="113"/>
        <v>1</v>
      </c>
      <c r="O327" s="89">
        <v>5</v>
      </c>
      <c r="P327" s="89"/>
      <c r="Q327" s="89">
        <f t="shared" si="93"/>
        <v>5</v>
      </c>
      <c r="R327" s="87" t="s">
        <v>32</v>
      </c>
      <c r="S327" s="87">
        <v>1</v>
      </c>
      <c r="T327" s="35">
        <v>42817</v>
      </c>
      <c r="U327" s="35">
        <v>42823</v>
      </c>
      <c r="V327" s="87" t="s">
        <v>137</v>
      </c>
      <c r="W327" s="35">
        <v>45657</v>
      </c>
      <c r="X327" s="87" t="s">
        <v>33</v>
      </c>
      <c r="Y327" s="35" t="s">
        <v>65</v>
      </c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s="1" customFormat="1" ht="24.95" customHeight="1" x14ac:dyDescent="0.2">
      <c r="A328" s="90">
        <v>22</v>
      </c>
      <c r="B328" s="87" t="s">
        <v>70</v>
      </c>
      <c r="C328" s="87" t="s">
        <v>136</v>
      </c>
      <c r="D328" s="89" t="s">
        <v>41</v>
      </c>
      <c r="E328" s="87" t="s">
        <v>18</v>
      </c>
      <c r="F328" s="56">
        <v>3</v>
      </c>
      <c r="G328" s="88"/>
      <c r="H328" s="88">
        <v>67.2</v>
      </c>
      <c r="I328" s="88">
        <f t="shared" si="110"/>
        <v>67.2</v>
      </c>
      <c r="J328" s="88">
        <f t="shared" si="111"/>
        <v>67.2</v>
      </c>
      <c r="K328" s="88">
        <f t="shared" si="112"/>
        <v>0</v>
      </c>
      <c r="L328" s="89">
        <f t="shared" si="113"/>
        <v>1</v>
      </c>
      <c r="M328" s="89">
        <f t="shared" si="113"/>
        <v>1</v>
      </c>
      <c r="N328" s="89">
        <f t="shared" si="113"/>
        <v>0</v>
      </c>
      <c r="O328" s="89">
        <v>3</v>
      </c>
      <c r="P328" s="89"/>
      <c r="Q328" s="89">
        <f t="shared" si="93"/>
        <v>3</v>
      </c>
      <c r="R328" s="87" t="s">
        <v>32</v>
      </c>
      <c r="S328" s="87">
        <v>1</v>
      </c>
      <c r="T328" s="35">
        <v>42817</v>
      </c>
      <c r="U328" s="35">
        <v>42823</v>
      </c>
      <c r="V328" s="87" t="s">
        <v>137</v>
      </c>
      <c r="W328" s="35">
        <v>45657</v>
      </c>
      <c r="X328" s="87" t="s">
        <v>33</v>
      </c>
      <c r="Y328" s="35" t="s">
        <v>65</v>
      </c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s="1" customFormat="1" ht="24.95" customHeight="1" x14ac:dyDescent="0.2">
      <c r="A329" s="90">
        <v>22</v>
      </c>
      <c r="B329" s="87" t="s">
        <v>70</v>
      </c>
      <c r="C329" s="87" t="s">
        <v>136</v>
      </c>
      <c r="D329" s="89" t="s">
        <v>42</v>
      </c>
      <c r="E329" s="87" t="s">
        <v>19</v>
      </c>
      <c r="F329" s="56">
        <v>2</v>
      </c>
      <c r="G329" s="88"/>
      <c r="H329" s="88">
        <v>44.7</v>
      </c>
      <c r="I329" s="88">
        <f t="shared" si="110"/>
        <v>44.7</v>
      </c>
      <c r="J329" s="88">
        <f t="shared" si="111"/>
        <v>0</v>
      </c>
      <c r="K329" s="88">
        <f t="shared" si="112"/>
        <v>44.7</v>
      </c>
      <c r="L329" s="89">
        <f t="shared" si="113"/>
        <v>1</v>
      </c>
      <c r="M329" s="89">
        <f t="shared" si="113"/>
        <v>0</v>
      </c>
      <c r="N329" s="89">
        <f t="shared" si="113"/>
        <v>1</v>
      </c>
      <c r="O329" s="89">
        <v>2</v>
      </c>
      <c r="P329" s="89"/>
      <c r="Q329" s="89">
        <f t="shared" si="93"/>
        <v>2</v>
      </c>
      <c r="R329" s="87" t="s">
        <v>32</v>
      </c>
      <c r="S329" s="87">
        <v>1</v>
      </c>
      <c r="T329" s="35">
        <v>42817</v>
      </c>
      <c r="U329" s="35">
        <v>42823</v>
      </c>
      <c r="V329" s="87" t="s">
        <v>137</v>
      </c>
      <c r="W329" s="35">
        <v>45657</v>
      </c>
      <c r="X329" s="87" t="s">
        <v>33</v>
      </c>
      <c r="Y329" s="35" t="s">
        <v>65</v>
      </c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s="1" customFormat="1" ht="24.95" customHeight="1" x14ac:dyDescent="0.2">
      <c r="A330" s="90">
        <v>22</v>
      </c>
      <c r="B330" s="87" t="s">
        <v>70</v>
      </c>
      <c r="C330" s="87" t="s">
        <v>136</v>
      </c>
      <c r="D330" s="89" t="s">
        <v>43</v>
      </c>
      <c r="E330" s="87" t="s">
        <v>19</v>
      </c>
      <c r="F330" s="56">
        <v>2</v>
      </c>
      <c r="G330" s="88"/>
      <c r="H330" s="88">
        <v>44.3</v>
      </c>
      <c r="I330" s="88">
        <f t="shared" si="110"/>
        <v>44.3</v>
      </c>
      <c r="J330" s="88">
        <f t="shared" si="111"/>
        <v>0</v>
      </c>
      <c r="K330" s="88">
        <f t="shared" si="112"/>
        <v>44.3</v>
      </c>
      <c r="L330" s="89">
        <f t="shared" si="113"/>
        <v>1</v>
      </c>
      <c r="M330" s="89">
        <f t="shared" si="113"/>
        <v>0</v>
      </c>
      <c r="N330" s="89">
        <f t="shared" si="113"/>
        <v>1</v>
      </c>
      <c r="O330" s="89">
        <v>2</v>
      </c>
      <c r="P330" s="89"/>
      <c r="Q330" s="89">
        <f t="shared" si="93"/>
        <v>2</v>
      </c>
      <c r="R330" s="87" t="s">
        <v>32</v>
      </c>
      <c r="S330" s="87">
        <v>1</v>
      </c>
      <c r="T330" s="35">
        <v>42817</v>
      </c>
      <c r="U330" s="35">
        <v>42823</v>
      </c>
      <c r="V330" s="87" t="s">
        <v>137</v>
      </c>
      <c r="W330" s="35">
        <v>45657</v>
      </c>
      <c r="X330" s="87" t="s">
        <v>33</v>
      </c>
      <c r="Y330" s="35" t="s">
        <v>65</v>
      </c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s="1" customFormat="1" ht="24.95" customHeight="1" x14ac:dyDescent="0.2">
      <c r="A331" s="90">
        <v>22</v>
      </c>
      <c r="B331" s="87" t="s">
        <v>70</v>
      </c>
      <c r="C331" s="87" t="s">
        <v>136</v>
      </c>
      <c r="D331" s="89" t="s">
        <v>44</v>
      </c>
      <c r="E331" s="87" t="s">
        <v>18</v>
      </c>
      <c r="F331" s="56">
        <v>1</v>
      </c>
      <c r="G331" s="88"/>
      <c r="H331" s="88">
        <v>44.5</v>
      </c>
      <c r="I331" s="88">
        <f t="shared" si="110"/>
        <v>44.5</v>
      </c>
      <c r="J331" s="88">
        <f t="shared" si="111"/>
        <v>44.5</v>
      </c>
      <c r="K331" s="88">
        <f t="shared" si="112"/>
        <v>0</v>
      </c>
      <c r="L331" s="89">
        <f t="shared" si="113"/>
        <v>1</v>
      </c>
      <c r="M331" s="89">
        <f t="shared" si="113"/>
        <v>1</v>
      </c>
      <c r="N331" s="89">
        <f t="shared" si="113"/>
        <v>0</v>
      </c>
      <c r="O331" s="89">
        <v>4</v>
      </c>
      <c r="P331" s="89"/>
      <c r="Q331" s="89">
        <f t="shared" si="93"/>
        <v>4</v>
      </c>
      <c r="R331" s="87" t="s">
        <v>32</v>
      </c>
      <c r="S331" s="87">
        <v>1</v>
      </c>
      <c r="T331" s="35">
        <v>42817</v>
      </c>
      <c r="U331" s="35">
        <v>42823</v>
      </c>
      <c r="V331" s="87" t="s">
        <v>137</v>
      </c>
      <c r="W331" s="35">
        <v>45657</v>
      </c>
      <c r="X331" s="87" t="s">
        <v>33</v>
      </c>
      <c r="Y331" s="35" t="s">
        <v>65</v>
      </c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s="1" customFormat="1" ht="24.95" customHeight="1" x14ac:dyDescent="0.2">
      <c r="A332" s="90">
        <v>22</v>
      </c>
      <c r="B332" s="87" t="s">
        <v>70</v>
      </c>
      <c r="C332" s="87" t="s">
        <v>136</v>
      </c>
      <c r="D332" s="89" t="s">
        <v>45</v>
      </c>
      <c r="E332" s="87" t="s">
        <v>19</v>
      </c>
      <c r="F332" s="56">
        <v>1</v>
      </c>
      <c r="G332" s="88"/>
      <c r="H332" s="88">
        <v>45.7</v>
      </c>
      <c r="I332" s="88">
        <f t="shared" si="110"/>
        <v>45.7</v>
      </c>
      <c r="J332" s="88">
        <f t="shared" si="111"/>
        <v>0</v>
      </c>
      <c r="K332" s="88">
        <f t="shared" si="112"/>
        <v>45.7</v>
      </c>
      <c r="L332" s="89">
        <f t="shared" si="113"/>
        <v>1</v>
      </c>
      <c r="M332" s="89">
        <f t="shared" si="113"/>
        <v>0</v>
      </c>
      <c r="N332" s="89">
        <f t="shared" si="113"/>
        <v>1</v>
      </c>
      <c r="O332" s="89">
        <v>2</v>
      </c>
      <c r="P332" s="89"/>
      <c r="Q332" s="89">
        <f t="shared" si="93"/>
        <v>2</v>
      </c>
      <c r="R332" s="87" t="s">
        <v>32</v>
      </c>
      <c r="S332" s="87">
        <v>1</v>
      </c>
      <c r="T332" s="35">
        <v>42817</v>
      </c>
      <c r="U332" s="35">
        <v>42823</v>
      </c>
      <c r="V332" s="87" t="s">
        <v>137</v>
      </c>
      <c r="W332" s="35">
        <v>45657</v>
      </c>
      <c r="X332" s="87" t="s">
        <v>33</v>
      </c>
      <c r="Y332" s="35" t="s">
        <v>65</v>
      </c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s="1" customFormat="1" ht="24.95" customHeight="1" x14ac:dyDescent="0.2">
      <c r="A333" s="90">
        <v>22</v>
      </c>
      <c r="B333" s="87" t="s">
        <v>70</v>
      </c>
      <c r="C333" s="87" t="s">
        <v>136</v>
      </c>
      <c r="D333" s="89" t="s">
        <v>48</v>
      </c>
      <c r="E333" s="87" t="s">
        <v>19</v>
      </c>
      <c r="F333" s="56">
        <v>2</v>
      </c>
      <c r="G333" s="88"/>
      <c r="H333" s="88">
        <v>48.5</v>
      </c>
      <c r="I333" s="88">
        <f t="shared" si="110"/>
        <v>48.5</v>
      </c>
      <c r="J333" s="88">
        <f t="shared" si="111"/>
        <v>0</v>
      </c>
      <c r="K333" s="88">
        <f t="shared" si="112"/>
        <v>48.5</v>
      </c>
      <c r="L333" s="89">
        <f t="shared" si="113"/>
        <v>1</v>
      </c>
      <c r="M333" s="89">
        <f t="shared" si="113"/>
        <v>0</v>
      </c>
      <c r="N333" s="89">
        <f t="shared" si="113"/>
        <v>1</v>
      </c>
      <c r="O333" s="89">
        <v>3</v>
      </c>
      <c r="P333" s="89"/>
      <c r="Q333" s="89">
        <f t="shared" si="93"/>
        <v>3</v>
      </c>
      <c r="R333" s="87" t="s">
        <v>32</v>
      </c>
      <c r="S333" s="87">
        <v>1</v>
      </c>
      <c r="T333" s="35">
        <v>42817</v>
      </c>
      <c r="U333" s="35">
        <v>42823</v>
      </c>
      <c r="V333" s="87" t="s">
        <v>137</v>
      </c>
      <c r="W333" s="35">
        <v>45657</v>
      </c>
      <c r="X333" s="87" t="s">
        <v>33</v>
      </c>
      <c r="Y333" s="35" t="s">
        <v>65</v>
      </c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s="1" customFormat="1" ht="24.95" customHeight="1" x14ac:dyDescent="0.2">
      <c r="A334" s="90">
        <v>22</v>
      </c>
      <c r="B334" s="87" t="s">
        <v>70</v>
      </c>
      <c r="C334" s="87" t="s">
        <v>136</v>
      </c>
      <c r="D334" s="89" t="s">
        <v>49</v>
      </c>
      <c r="E334" s="87" t="s">
        <v>19</v>
      </c>
      <c r="F334" s="56">
        <v>1</v>
      </c>
      <c r="G334" s="88"/>
      <c r="H334" s="88">
        <v>44.6</v>
      </c>
      <c r="I334" s="88">
        <f t="shared" si="110"/>
        <v>44.6</v>
      </c>
      <c r="J334" s="88">
        <f t="shared" si="111"/>
        <v>0</v>
      </c>
      <c r="K334" s="88">
        <f t="shared" si="112"/>
        <v>44.6</v>
      </c>
      <c r="L334" s="89">
        <f t="shared" si="113"/>
        <v>1</v>
      </c>
      <c r="M334" s="89">
        <f t="shared" si="113"/>
        <v>0</v>
      </c>
      <c r="N334" s="89">
        <f t="shared" si="113"/>
        <v>1</v>
      </c>
      <c r="O334" s="89">
        <v>1</v>
      </c>
      <c r="P334" s="89"/>
      <c r="Q334" s="89">
        <f t="shared" si="93"/>
        <v>1</v>
      </c>
      <c r="R334" s="87" t="s">
        <v>32</v>
      </c>
      <c r="S334" s="87">
        <v>1</v>
      </c>
      <c r="T334" s="35">
        <v>42817</v>
      </c>
      <c r="U334" s="35">
        <v>42823</v>
      </c>
      <c r="V334" s="87" t="s">
        <v>137</v>
      </c>
      <c r="W334" s="35">
        <v>45657</v>
      </c>
      <c r="X334" s="87" t="s">
        <v>33</v>
      </c>
      <c r="Y334" s="35" t="s">
        <v>65</v>
      </c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s="1" customFormat="1" ht="24.95" customHeight="1" x14ac:dyDescent="0.2">
      <c r="A335" s="90">
        <v>22</v>
      </c>
      <c r="B335" s="87" t="s">
        <v>70</v>
      </c>
      <c r="C335" s="87" t="s">
        <v>136</v>
      </c>
      <c r="D335" s="89" t="s">
        <v>50</v>
      </c>
      <c r="E335" s="87" t="s">
        <v>19</v>
      </c>
      <c r="F335" s="56">
        <v>1</v>
      </c>
      <c r="G335" s="88"/>
      <c r="H335" s="88">
        <v>44.8</v>
      </c>
      <c r="I335" s="88">
        <f t="shared" si="110"/>
        <v>44.8</v>
      </c>
      <c r="J335" s="88">
        <f t="shared" si="111"/>
        <v>0</v>
      </c>
      <c r="K335" s="88">
        <f t="shared" si="112"/>
        <v>44.8</v>
      </c>
      <c r="L335" s="89">
        <f t="shared" si="113"/>
        <v>1</v>
      </c>
      <c r="M335" s="89">
        <f t="shared" si="113"/>
        <v>0</v>
      </c>
      <c r="N335" s="89">
        <f t="shared" si="113"/>
        <v>1</v>
      </c>
      <c r="O335" s="89">
        <v>2</v>
      </c>
      <c r="P335" s="89"/>
      <c r="Q335" s="89">
        <f t="shared" si="93"/>
        <v>2</v>
      </c>
      <c r="R335" s="87" t="s">
        <v>32</v>
      </c>
      <c r="S335" s="87">
        <v>1</v>
      </c>
      <c r="T335" s="35">
        <v>42817</v>
      </c>
      <c r="U335" s="35">
        <v>42823</v>
      </c>
      <c r="V335" s="87" t="s">
        <v>137</v>
      </c>
      <c r="W335" s="35">
        <v>45657</v>
      </c>
      <c r="X335" s="87" t="s">
        <v>33</v>
      </c>
      <c r="Y335" s="35" t="s">
        <v>65</v>
      </c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s="6" customFormat="1" ht="24.95" customHeight="1" x14ac:dyDescent="0.2">
      <c r="A336" s="22">
        <v>22</v>
      </c>
      <c r="B336" s="34" t="s">
        <v>70</v>
      </c>
      <c r="C336" s="34" t="s">
        <v>136</v>
      </c>
      <c r="D336" s="57">
        <f>COUNTA(D321:D335)</f>
        <v>15</v>
      </c>
      <c r="E336" s="34" t="s">
        <v>46</v>
      </c>
      <c r="F336" s="58"/>
      <c r="G336" s="59">
        <v>908.3</v>
      </c>
      <c r="H336" s="59">
        <f>SUM(H321:H335)</f>
        <v>743.19999999999993</v>
      </c>
      <c r="I336" s="59">
        <f t="shared" ref="I336:O336" si="114">SUM(I321:I335)</f>
        <v>743.19999999999993</v>
      </c>
      <c r="J336" s="59">
        <f t="shared" si="114"/>
        <v>201.3</v>
      </c>
      <c r="K336" s="59">
        <f t="shared" si="114"/>
        <v>541.9</v>
      </c>
      <c r="L336" s="57">
        <f t="shared" si="114"/>
        <v>15</v>
      </c>
      <c r="M336" s="57">
        <f t="shared" si="114"/>
        <v>4</v>
      </c>
      <c r="N336" s="57">
        <f t="shared" si="114"/>
        <v>11</v>
      </c>
      <c r="O336" s="57">
        <f t="shared" si="114"/>
        <v>43</v>
      </c>
      <c r="P336" s="57"/>
      <c r="Q336" s="57">
        <f t="shared" si="93"/>
        <v>43</v>
      </c>
      <c r="R336" s="60"/>
      <c r="S336" s="34">
        <v>1</v>
      </c>
      <c r="T336" s="42">
        <v>42817</v>
      </c>
      <c r="U336" s="42">
        <v>42823</v>
      </c>
      <c r="V336" s="34" t="s">
        <v>137</v>
      </c>
      <c r="W336" s="42">
        <v>45657</v>
      </c>
      <c r="X336" s="34" t="s">
        <v>33</v>
      </c>
      <c r="Y336" s="42" t="s">
        <v>65</v>
      </c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</row>
    <row r="337" spans="1:37" s="1" customFormat="1" ht="24.95" customHeight="1" x14ac:dyDescent="0.2">
      <c r="A337" s="90">
        <v>23</v>
      </c>
      <c r="B337" s="87" t="s">
        <v>70</v>
      </c>
      <c r="C337" s="87" t="s">
        <v>138</v>
      </c>
      <c r="D337" s="89" t="s">
        <v>31</v>
      </c>
      <c r="E337" s="87" t="s">
        <v>19</v>
      </c>
      <c r="F337" s="56">
        <v>1</v>
      </c>
      <c r="G337" s="88"/>
      <c r="H337" s="88">
        <v>33.5</v>
      </c>
      <c r="I337" s="88">
        <f t="shared" ref="I337:I352" si="115">IF(R337="Подлежит расселению",H337,IF(R337="Расселено",0,IF(R337="Пустующие",0,IF(R337="В суде",H337))))</f>
        <v>33.5</v>
      </c>
      <c r="J337" s="88">
        <f t="shared" ref="J337:J352" si="116">IF(E337="Муниципальная",I337,IF(E337="Частная",0))</f>
        <v>0</v>
      </c>
      <c r="K337" s="88">
        <f t="shared" ref="K337:K352" si="117">IF(E337="Муниципальная",0,IF(E337="Частная",I337))</f>
        <v>33.5</v>
      </c>
      <c r="L337" s="89">
        <f t="shared" ref="L337:N352" si="118">IF(I337&gt;0,1,IF(I337=0,0))</f>
        <v>1</v>
      </c>
      <c r="M337" s="89">
        <f t="shared" si="118"/>
        <v>0</v>
      </c>
      <c r="N337" s="89">
        <f t="shared" si="118"/>
        <v>1</v>
      </c>
      <c r="O337" s="89">
        <v>0</v>
      </c>
      <c r="P337" s="89"/>
      <c r="Q337" s="89">
        <f t="shared" si="93"/>
        <v>0</v>
      </c>
      <c r="R337" s="87" t="s">
        <v>32</v>
      </c>
      <c r="S337" s="87">
        <v>4</v>
      </c>
      <c r="T337" s="35">
        <v>42914</v>
      </c>
      <c r="U337" s="35">
        <v>42919</v>
      </c>
      <c r="V337" s="87" t="s">
        <v>139</v>
      </c>
      <c r="W337" s="35">
        <v>44196</v>
      </c>
      <c r="X337" s="87" t="s">
        <v>33</v>
      </c>
      <c r="Y337" s="35" t="s">
        <v>65</v>
      </c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s="1" customFormat="1" ht="24.95" customHeight="1" x14ac:dyDescent="0.2">
      <c r="A338" s="90">
        <v>23</v>
      </c>
      <c r="B338" s="87" t="s">
        <v>70</v>
      </c>
      <c r="C338" s="87" t="s">
        <v>138</v>
      </c>
      <c r="D338" s="89" t="s">
        <v>35</v>
      </c>
      <c r="E338" s="87" t="s">
        <v>18</v>
      </c>
      <c r="F338" s="56">
        <v>3</v>
      </c>
      <c r="G338" s="88"/>
      <c r="H338" s="88">
        <v>73</v>
      </c>
      <c r="I338" s="88">
        <f t="shared" si="115"/>
        <v>73</v>
      </c>
      <c r="J338" s="88">
        <f t="shared" si="116"/>
        <v>73</v>
      </c>
      <c r="K338" s="88">
        <f t="shared" si="117"/>
        <v>0</v>
      </c>
      <c r="L338" s="89">
        <f t="shared" si="118"/>
        <v>1</v>
      </c>
      <c r="M338" s="89">
        <f t="shared" si="118"/>
        <v>1</v>
      </c>
      <c r="N338" s="89">
        <f t="shared" si="118"/>
        <v>0</v>
      </c>
      <c r="O338" s="89">
        <v>3</v>
      </c>
      <c r="P338" s="89"/>
      <c r="Q338" s="89">
        <f t="shared" si="93"/>
        <v>3</v>
      </c>
      <c r="R338" s="87" t="s">
        <v>32</v>
      </c>
      <c r="S338" s="87">
        <v>4</v>
      </c>
      <c r="T338" s="35">
        <v>42914</v>
      </c>
      <c r="U338" s="35">
        <v>42919</v>
      </c>
      <c r="V338" s="87" t="s">
        <v>139</v>
      </c>
      <c r="W338" s="35">
        <v>44196</v>
      </c>
      <c r="X338" s="87" t="s">
        <v>33</v>
      </c>
      <c r="Y338" s="35" t="s">
        <v>65</v>
      </c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s="1" customFormat="1" ht="24.95" customHeight="1" x14ac:dyDescent="0.2">
      <c r="A339" s="90">
        <v>23</v>
      </c>
      <c r="B339" s="87" t="s">
        <v>70</v>
      </c>
      <c r="C339" s="87" t="s">
        <v>138</v>
      </c>
      <c r="D339" s="89" t="s">
        <v>36</v>
      </c>
      <c r="E339" s="87" t="s">
        <v>19</v>
      </c>
      <c r="F339" s="56">
        <v>2</v>
      </c>
      <c r="G339" s="88"/>
      <c r="H339" s="88">
        <v>53.9</v>
      </c>
      <c r="I339" s="88">
        <f t="shared" si="115"/>
        <v>53.9</v>
      </c>
      <c r="J339" s="88">
        <f t="shared" si="116"/>
        <v>0</v>
      </c>
      <c r="K339" s="88">
        <f t="shared" si="117"/>
        <v>53.9</v>
      </c>
      <c r="L339" s="89">
        <f t="shared" si="118"/>
        <v>1</v>
      </c>
      <c r="M339" s="89">
        <f t="shared" si="118"/>
        <v>0</v>
      </c>
      <c r="N339" s="89">
        <f t="shared" si="118"/>
        <v>1</v>
      </c>
      <c r="O339" s="89">
        <v>0</v>
      </c>
      <c r="P339" s="89"/>
      <c r="Q339" s="89">
        <f t="shared" si="93"/>
        <v>0</v>
      </c>
      <c r="R339" s="87" t="s">
        <v>32</v>
      </c>
      <c r="S339" s="87">
        <v>4</v>
      </c>
      <c r="T339" s="35">
        <v>42914</v>
      </c>
      <c r="U339" s="35">
        <v>42919</v>
      </c>
      <c r="V339" s="87" t="s">
        <v>139</v>
      </c>
      <c r="W339" s="35">
        <v>44196</v>
      </c>
      <c r="X339" s="87" t="s">
        <v>33</v>
      </c>
      <c r="Y339" s="35" t="s">
        <v>65</v>
      </c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s="1" customFormat="1" ht="24.95" customHeight="1" x14ac:dyDescent="0.2">
      <c r="A340" s="90">
        <v>23</v>
      </c>
      <c r="B340" s="87" t="s">
        <v>70</v>
      </c>
      <c r="C340" s="87" t="s">
        <v>138</v>
      </c>
      <c r="D340" s="89" t="s">
        <v>37</v>
      </c>
      <c r="E340" s="87" t="s">
        <v>19</v>
      </c>
      <c r="F340" s="56">
        <v>2</v>
      </c>
      <c r="G340" s="88"/>
      <c r="H340" s="88">
        <v>54.6</v>
      </c>
      <c r="I340" s="88">
        <f t="shared" si="115"/>
        <v>54.6</v>
      </c>
      <c r="J340" s="88">
        <f t="shared" si="116"/>
        <v>0</v>
      </c>
      <c r="K340" s="88">
        <f t="shared" si="117"/>
        <v>54.6</v>
      </c>
      <c r="L340" s="89">
        <f t="shared" si="118"/>
        <v>1</v>
      </c>
      <c r="M340" s="89">
        <f t="shared" si="118"/>
        <v>0</v>
      </c>
      <c r="N340" s="89">
        <f t="shared" si="118"/>
        <v>1</v>
      </c>
      <c r="O340" s="89">
        <v>2</v>
      </c>
      <c r="P340" s="89"/>
      <c r="Q340" s="89">
        <f t="shared" si="93"/>
        <v>2</v>
      </c>
      <c r="R340" s="87" t="s">
        <v>32</v>
      </c>
      <c r="S340" s="87">
        <v>4</v>
      </c>
      <c r="T340" s="35">
        <v>42914</v>
      </c>
      <c r="U340" s="35">
        <v>42919</v>
      </c>
      <c r="V340" s="87" t="s">
        <v>139</v>
      </c>
      <c r="W340" s="35">
        <v>44196</v>
      </c>
      <c r="X340" s="87" t="s">
        <v>33</v>
      </c>
      <c r="Y340" s="35" t="s">
        <v>65</v>
      </c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s="1" customFormat="1" ht="24.95" customHeight="1" x14ac:dyDescent="0.2">
      <c r="A341" s="90">
        <v>23</v>
      </c>
      <c r="B341" s="87" t="s">
        <v>70</v>
      </c>
      <c r="C341" s="87" t="s">
        <v>138</v>
      </c>
      <c r="D341" s="89" t="s">
        <v>38</v>
      </c>
      <c r="E341" s="87" t="s">
        <v>19</v>
      </c>
      <c r="F341" s="56">
        <v>2</v>
      </c>
      <c r="G341" s="88"/>
      <c r="H341" s="88">
        <v>53.9</v>
      </c>
      <c r="I341" s="88">
        <f t="shared" si="115"/>
        <v>53.9</v>
      </c>
      <c r="J341" s="88">
        <f t="shared" si="116"/>
        <v>0</v>
      </c>
      <c r="K341" s="88">
        <f t="shared" si="117"/>
        <v>53.9</v>
      </c>
      <c r="L341" s="89">
        <f t="shared" si="118"/>
        <v>1</v>
      </c>
      <c r="M341" s="89">
        <f t="shared" si="118"/>
        <v>0</v>
      </c>
      <c r="N341" s="89">
        <f t="shared" si="118"/>
        <v>1</v>
      </c>
      <c r="O341" s="89">
        <v>4</v>
      </c>
      <c r="P341" s="89"/>
      <c r="Q341" s="89">
        <f t="shared" si="93"/>
        <v>4</v>
      </c>
      <c r="R341" s="87" t="s">
        <v>32</v>
      </c>
      <c r="S341" s="87">
        <v>4</v>
      </c>
      <c r="T341" s="35">
        <v>42914</v>
      </c>
      <c r="U341" s="35">
        <v>42919</v>
      </c>
      <c r="V341" s="87" t="s">
        <v>139</v>
      </c>
      <c r="W341" s="35">
        <v>44196</v>
      </c>
      <c r="X341" s="87" t="s">
        <v>33</v>
      </c>
      <c r="Y341" s="35" t="s">
        <v>65</v>
      </c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s="1" customFormat="1" ht="24.95" customHeight="1" x14ac:dyDescent="0.2">
      <c r="A342" s="90">
        <v>23</v>
      </c>
      <c r="B342" s="87" t="s">
        <v>70</v>
      </c>
      <c r="C342" s="87" t="s">
        <v>138</v>
      </c>
      <c r="D342" s="89" t="s">
        <v>39</v>
      </c>
      <c r="E342" s="87" t="s">
        <v>19</v>
      </c>
      <c r="F342" s="56">
        <v>2</v>
      </c>
      <c r="G342" s="88"/>
      <c r="H342" s="88">
        <v>54.9</v>
      </c>
      <c r="I342" s="88">
        <f t="shared" si="115"/>
        <v>54.9</v>
      </c>
      <c r="J342" s="88">
        <f t="shared" si="116"/>
        <v>0</v>
      </c>
      <c r="K342" s="88">
        <f t="shared" si="117"/>
        <v>54.9</v>
      </c>
      <c r="L342" s="89">
        <f t="shared" si="118"/>
        <v>1</v>
      </c>
      <c r="M342" s="89">
        <f t="shared" si="118"/>
        <v>0</v>
      </c>
      <c r="N342" s="89">
        <f t="shared" si="118"/>
        <v>1</v>
      </c>
      <c r="O342" s="89">
        <v>4</v>
      </c>
      <c r="P342" s="89"/>
      <c r="Q342" s="89">
        <f t="shared" ref="Q342:Q405" si="119">O342-P342</f>
        <v>4</v>
      </c>
      <c r="R342" s="87" t="s">
        <v>32</v>
      </c>
      <c r="S342" s="87">
        <v>4</v>
      </c>
      <c r="T342" s="35">
        <v>42914</v>
      </c>
      <c r="U342" s="35">
        <v>42919</v>
      </c>
      <c r="V342" s="87" t="s">
        <v>139</v>
      </c>
      <c r="W342" s="35">
        <v>44196</v>
      </c>
      <c r="X342" s="87" t="s">
        <v>33</v>
      </c>
      <c r="Y342" s="35" t="s">
        <v>65</v>
      </c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s="1" customFormat="1" ht="24.95" customHeight="1" x14ac:dyDescent="0.2">
      <c r="A343" s="90">
        <v>23</v>
      </c>
      <c r="B343" s="87" t="s">
        <v>70</v>
      </c>
      <c r="C343" s="87" t="s">
        <v>138</v>
      </c>
      <c r="D343" s="89" t="s">
        <v>40</v>
      </c>
      <c r="E343" s="87" t="s">
        <v>19</v>
      </c>
      <c r="F343" s="56">
        <v>2</v>
      </c>
      <c r="G343" s="88"/>
      <c r="H343" s="88">
        <v>50.3</v>
      </c>
      <c r="I343" s="88">
        <f t="shared" si="115"/>
        <v>50.3</v>
      </c>
      <c r="J343" s="88">
        <f t="shared" si="116"/>
        <v>0</v>
      </c>
      <c r="K343" s="88">
        <f t="shared" si="117"/>
        <v>50.3</v>
      </c>
      <c r="L343" s="89">
        <f t="shared" si="118"/>
        <v>1</v>
      </c>
      <c r="M343" s="89">
        <f t="shared" si="118"/>
        <v>0</v>
      </c>
      <c r="N343" s="89">
        <f t="shared" si="118"/>
        <v>1</v>
      </c>
      <c r="O343" s="89">
        <v>1</v>
      </c>
      <c r="P343" s="89"/>
      <c r="Q343" s="89">
        <f t="shared" si="119"/>
        <v>1</v>
      </c>
      <c r="R343" s="87" t="s">
        <v>32</v>
      </c>
      <c r="S343" s="87">
        <v>4</v>
      </c>
      <c r="T343" s="35">
        <v>42914</v>
      </c>
      <c r="U343" s="35">
        <v>42919</v>
      </c>
      <c r="V343" s="87" t="s">
        <v>139</v>
      </c>
      <c r="W343" s="35">
        <v>44196</v>
      </c>
      <c r="X343" s="87" t="s">
        <v>33</v>
      </c>
      <c r="Y343" s="35" t="s">
        <v>65</v>
      </c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s="1" customFormat="1" ht="24.95" customHeight="1" x14ac:dyDescent="0.2">
      <c r="A344" s="90">
        <v>23</v>
      </c>
      <c r="B344" s="87" t="s">
        <v>70</v>
      </c>
      <c r="C344" s="87" t="s">
        <v>138</v>
      </c>
      <c r="D344" s="89" t="s">
        <v>41</v>
      </c>
      <c r="E344" s="87" t="s">
        <v>19</v>
      </c>
      <c r="F344" s="56">
        <v>3</v>
      </c>
      <c r="G344" s="88"/>
      <c r="H344" s="88">
        <v>73.8</v>
      </c>
      <c r="I344" s="88">
        <f t="shared" si="115"/>
        <v>73.8</v>
      </c>
      <c r="J344" s="88">
        <f t="shared" si="116"/>
        <v>0</v>
      </c>
      <c r="K344" s="88">
        <f t="shared" si="117"/>
        <v>73.8</v>
      </c>
      <c r="L344" s="89">
        <f t="shared" si="118"/>
        <v>1</v>
      </c>
      <c r="M344" s="89">
        <f t="shared" si="118"/>
        <v>0</v>
      </c>
      <c r="N344" s="89">
        <f t="shared" si="118"/>
        <v>1</v>
      </c>
      <c r="O344" s="89">
        <v>2</v>
      </c>
      <c r="P344" s="89"/>
      <c r="Q344" s="89">
        <f t="shared" si="119"/>
        <v>2</v>
      </c>
      <c r="R344" s="87" t="s">
        <v>32</v>
      </c>
      <c r="S344" s="87">
        <v>4</v>
      </c>
      <c r="T344" s="35">
        <v>42914</v>
      </c>
      <c r="U344" s="35">
        <v>42919</v>
      </c>
      <c r="V344" s="87" t="s">
        <v>139</v>
      </c>
      <c r="W344" s="35">
        <v>44196</v>
      </c>
      <c r="X344" s="87" t="s">
        <v>33</v>
      </c>
      <c r="Y344" s="35" t="s">
        <v>65</v>
      </c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s="1" customFormat="1" ht="24.95" customHeight="1" x14ac:dyDescent="0.2">
      <c r="A345" s="90">
        <v>23</v>
      </c>
      <c r="B345" s="87" t="s">
        <v>70</v>
      </c>
      <c r="C345" s="87" t="s">
        <v>138</v>
      </c>
      <c r="D345" s="89" t="s">
        <v>42</v>
      </c>
      <c r="E345" s="87" t="s">
        <v>19</v>
      </c>
      <c r="F345" s="56">
        <v>2</v>
      </c>
      <c r="G345" s="88"/>
      <c r="H345" s="88">
        <v>54.2</v>
      </c>
      <c r="I345" s="88">
        <f t="shared" si="115"/>
        <v>54.2</v>
      </c>
      <c r="J345" s="88">
        <f t="shared" si="116"/>
        <v>0</v>
      </c>
      <c r="K345" s="88">
        <f t="shared" si="117"/>
        <v>54.2</v>
      </c>
      <c r="L345" s="89">
        <f t="shared" si="118"/>
        <v>1</v>
      </c>
      <c r="M345" s="89">
        <f t="shared" si="118"/>
        <v>0</v>
      </c>
      <c r="N345" s="89">
        <f t="shared" si="118"/>
        <v>1</v>
      </c>
      <c r="O345" s="89">
        <v>0</v>
      </c>
      <c r="P345" s="89"/>
      <c r="Q345" s="89">
        <f t="shared" si="119"/>
        <v>0</v>
      </c>
      <c r="R345" s="87" t="s">
        <v>32</v>
      </c>
      <c r="S345" s="87">
        <v>4</v>
      </c>
      <c r="T345" s="35">
        <v>42914</v>
      </c>
      <c r="U345" s="35">
        <v>42919</v>
      </c>
      <c r="V345" s="87" t="s">
        <v>139</v>
      </c>
      <c r="W345" s="35">
        <v>44196</v>
      </c>
      <c r="X345" s="87" t="s">
        <v>33</v>
      </c>
      <c r="Y345" s="35" t="s">
        <v>65</v>
      </c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s="1" customFormat="1" ht="24.95" customHeight="1" x14ac:dyDescent="0.2">
      <c r="A346" s="90">
        <v>23</v>
      </c>
      <c r="B346" s="87" t="s">
        <v>70</v>
      </c>
      <c r="C346" s="87" t="s">
        <v>138</v>
      </c>
      <c r="D346" s="89" t="s">
        <v>43</v>
      </c>
      <c r="E346" s="87" t="s">
        <v>19</v>
      </c>
      <c r="F346" s="56">
        <v>2</v>
      </c>
      <c r="G346" s="88"/>
      <c r="H346" s="88">
        <v>54.2</v>
      </c>
      <c r="I346" s="88">
        <f t="shared" si="115"/>
        <v>54.2</v>
      </c>
      <c r="J346" s="88">
        <f t="shared" si="116"/>
        <v>0</v>
      </c>
      <c r="K346" s="88">
        <f t="shared" si="117"/>
        <v>54.2</v>
      </c>
      <c r="L346" s="89">
        <f t="shared" si="118"/>
        <v>1</v>
      </c>
      <c r="M346" s="89">
        <f t="shared" si="118"/>
        <v>0</v>
      </c>
      <c r="N346" s="89">
        <f t="shared" si="118"/>
        <v>1</v>
      </c>
      <c r="O346" s="89">
        <v>1</v>
      </c>
      <c r="P346" s="89"/>
      <c r="Q346" s="89">
        <f t="shared" si="119"/>
        <v>1</v>
      </c>
      <c r="R346" s="87" t="s">
        <v>32</v>
      </c>
      <c r="S346" s="87">
        <v>4</v>
      </c>
      <c r="T346" s="35">
        <v>42914</v>
      </c>
      <c r="U346" s="35">
        <v>42919</v>
      </c>
      <c r="V346" s="87" t="s">
        <v>139</v>
      </c>
      <c r="W346" s="35">
        <v>44196</v>
      </c>
      <c r="X346" s="87" t="s">
        <v>33</v>
      </c>
      <c r="Y346" s="35" t="s">
        <v>65</v>
      </c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s="1" customFormat="1" ht="24.95" customHeight="1" x14ac:dyDescent="0.2">
      <c r="A347" s="90">
        <v>23</v>
      </c>
      <c r="B347" s="87" t="s">
        <v>70</v>
      </c>
      <c r="C347" s="87" t="s">
        <v>138</v>
      </c>
      <c r="D347" s="89" t="s">
        <v>44</v>
      </c>
      <c r="E347" s="87" t="s">
        <v>19</v>
      </c>
      <c r="F347" s="56">
        <v>3</v>
      </c>
      <c r="G347" s="88"/>
      <c r="H347" s="88">
        <v>73.400000000000006</v>
      </c>
      <c r="I347" s="88">
        <f t="shared" si="115"/>
        <v>73.400000000000006</v>
      </c>
      <c r="J347" s="88">
        <f t="shared" si="116"/>
        <v>0</v>
      </c>
      <c r="K347" s="88">
        <f t="shared" si="117"/>
        <v>73.400000000000006</v>
      </c>
      <c r="L347" s="89">
        <f t="shared" si="118"/>
        <v>1</v>
      </c>
      <c r="M347" s="89">
        <f t="shared" si="118"/>
        <v>0</v>
      </c>
      <c r="N347" s="89">
        <f t="shared" si="118"/>
        <v>1</v>
      </c>
      <c r="O347" s="89">
        <v>1</v>
      </c>
      <c r="P347" s="89"/>
      <c r="Q347" s="89">
        <f t="shared" si="119"/>
        <v>1</v>
      </c>
      <c r="R347" s="87" t="s">
        <v>32</v>
      </c>
      <c r="S347" s="87">
        <v>4</v>
      </c>
      <c r="T347" s="35">
        <v>42914</v>
      </c>
      <c r="U347" s="35">
        <v>42919</v>
      </c>
      <c r="V347" s="87" t="s">
        <v>139</v>
      </c>
      <c r="W347" s="35">
        <v>44196</v>
      </c>
      <c r="X347" s="87" t="s">
        <v>33</v>
      </c>
      <c r="Y347" s="35" t="s">
        <v>65</v>
      </c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s="1" customFormat="1" ht="24.95" customHeight="1" x14ac:dyDescent="0.2">
      <c r="A348" s="90">
        <v>23</v>
      </c>
      <c r="B348" s="87" t="s">
        <v>70</v>
      </c>
      <c r="C348" s="87" t="s">
        <v>138</v>
      </c>
      <c r="D348" s="89" t="s">
        <v>45</v>
      </c>
      <c r="E348" s="87" t="s">
        <v>19</v>
      </c>
      <c r="F348" s="56">
        <v>1</v>
      </c>
      <c r="G348" s="88"/>
      <c r="H348" s="88">
        <v>33.299999999999997</v>
      </c>
      <c r="I348" s="88">
        <f t="shared" si="115"/>
        <v>33.299999999999997</v>
      </c>
      <c r="J348" s="88">
        <f t="shared" si="116"/>
        <v>0</v>
      </c>
      <c r="K348" s="88">
        <f t="shared" si="117"/>
        <v>33.299999999999997</v>
      </c>
      <c r="L348" s="89">
        <f t="shared" si="118"/>
        <v>1</v>
      </c>
      <c r="M348" s="89">
        <f t="shared" si="118"/>
        <v>0</v>
      </c>
      <c r="N348" s="89">
        <f t="shared" si="118"/>
        <v>1</v>
      </c>
      <c r="O348" s="89">
        <v>2</v>
      </c>
      <c r="P348" s="89"/>
      <c r="Q348" s="89">
        <f t="shared" si="119"/>
        <v>2</v>
      </c>
      <c r="R348" s="87" t="s">
        <v>32</v>
      </c>
      <c r="S348" s="87">
        <v>4</v>
      </c>
      <c r="T348" s="35">
        <v>42914</v>
      </c>
      <c r="U348" s="35">
        <v>42919</v>
      </c>
      <c r="V348" s="87" t="s">
        <v>139</v>
      </c>
      <c r="W348" s="35">
        <v>44196</v>
      </c>
      <c r="X348" s="87" t="s">
        <v>33</v>
      </c>
      <c r="Y348" s="35" t="s">
        <v>65</v>
      </c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s="1" customFormat="1" ht="24.95" customHeight="1" x14ac:dyDescent="0.2">
      <c r="A349" s="90">
        <v>23</v>
      </c>
      <c r="B349" s="87" t="s">
        <v>70</v>
      </c>
      <c r="C349" s="87" t="s">
        <v>138</v>
      </c>
      <c r="D349" s="89" t="s">
        <v>48</v>
      </c>
      <c r="E349" s="87" t="s">
        <v>19</v>
      </c>
      <c r="F349" s="56">
        <v>3</v>
      </c>
      <c r="G349" s="88"/>
      <c r="H349" s="88">
        <v>73.8</v>
      </c>
      <c r="I349" s="88">
        <f t="shared" si="115"/>
        <v>73.8</v>
      </c>
      <c r="J349" s="88">
        <f t="shared" si="116"/>
        <v>0</v>
      </c>
      <c r="K349" s="88">
        <f t="shared" si="117"/>
        <v>73.8</v>
      </c>
      <c r="L349" s="89">
        <f t="shared" si="118"/>
        <v>1</v>
      </c>
      <c r="M349" s="89">
        <f t="shared" si="118"/>
        <v>0</v>
      </c>
      <c r="N349" s="89">
        <f t="shared" si="118"/>
        <v>1</v>
      </c>
      <c r="O349" s="89">
        <v>2</v>
      </c>
      <c r="P349" s="89"/>
      <c r="Q349" s="89">
        <f t="shared" si="119"/>
        <v>2</v>
      </c>
      <c r="R349" s="87" t="s">
        <v>32</v>
      </c>
      <c r="S349" s="87">
        <v>4</v>
      </c>
      <c r="T349" s="35">
        <v>42914</v>
      </c>
      <c r="U349" s="35">
        <v>42919</v>
      </c>
      <c r="V349" s="87" t="s">
        <v>139</v>
      </c>
      <c r="W349" s="35">
        <v>44196</v>
      </c>
      <c r="X349" s="87" t="s">
        <v>33</v>
      </c>
      <c r="Y349" s="35" t="s">
        <v>65</v>
      </c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s="1" customFormat="1" ht="24.95" customHeight="1" x14ac:dyDescent="0.2">
      <c r="A350" s="90">
        <v>23</v>
      </c>
      <c r="B350" s="87" t="s">
        <v>70</v>
      </c>
      <c r="C350" s="87" t="s">
        <v>138</v>
      </c>
      <c r="D350" s="89" t="s">
        <v>49</v>
      </c>
      <c r="E350" s="87" t="s">
        <v>18</v>
      </c>
      <c r="F350" s="56">
        <v>2</v>
      </c>
      <c r="G350" s="88"/>
      <c r="H350" s="88">
        <v>50.3</v>
      </c>
      <c r="I350" s="88">
        <f t="shared" si="115"/>
        <v>50.3</v>
      </c>
      <c r="J350" s="88">
        <f t="shared" si="116"/>
        <v>50.3</v>
      </c>
      <c r="K350" s="88">
        <f t="shared" si="117"/>
        <v>0</v>
      </c>
      <c r="L350" s="89">
        <f t="shared" si="118"/>
        <v>1</v>
      </c>
      <c r="M350" s="89">
        <f t="shared" si="118"/>
        <v>1</v>
      </c>
      <c r="N350" s="89">
        <f t="shared" si="118"/>
        <v>0</v>
      </c>
      <c r="O350" s="89">
        <v>2</v>
      </c>
      <c r="P350" s="89"/>
      <c r="Q350" s="89">
        <f t="shared" si="119"/>
        <v>2</v>
      </c>
      <c r="R350" s="87" t="s">
        <v>32</v>
      </c>
      <c r="S350" s="87">
        <v>4</v>
      </c>
      <c r="T350" s="35">
        <v>42914</v>
      </c>
      <c r="U350" s="35">
        <v>42919</v>
      </c>
      <c r="V350" s="87" t="s">
        <v>139</v>
      </c>
      <c r="W350" s="35">
        <v>44196</v>
      </c>
      <c r="X350" s="87" t="s">
        <v>33</v>
      </c>
      <c r="Y350" s="35" t="s">
        <v>65</v>
      </c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s="1" customFormat="1" ht="24.95" customHeight="1" x14ac:dyDescent="0.2">
      <c r="A351" s="90">
        <v>23</v>
      </c>
      <c r="B351" s="87" t="s">
        <v>70</v>
      </c>
      <c r="C351" s="87" t="s">
        <v>138</v>
      </c>
      <c r="D351" s="89" t="s">
        <v>50</v>
      </c>
      <c r="E351" s="87" t="s">
        <v>19</v>
      </c>
      <c r="F351" s="56">
        <v>2</v>
      </c>
      <c r="G351" s="88"/>
      <c r="H351" s="88">
        <v>53.9</v>
      </c>
      <c r="I351" s="88">
        <f t="shared" si="115"/>
        <v>53.9</v>
      </c>
      <c r="J351" s="88">
        <f t="shared" si="116"/>
        <v>0</v>
      </c>
      <c r="K351" s="88">
        <f t="shared" si="117"/>
        <v>53.9</v>
      </c>
      <c r="L351" s="89">
        <f t="shared" si="118"/>
        <v>1</v>
      </c>
      <c r="M351" s="89">
        <f t="shared" si="118"/>
        <v>0</v>
      </c>
      <c r="N351" s="89">
        <f t="shared" si="118"/>
        <v>1</v>
      </c>
      <c r="O351" s="89">
        <v>4</v>
      </c>
      <c r="P351" s="89"/>
      <c r="Q351" s="89">
        <f t="shared" si="119"/>
        <v>4</v>
      </c>
      <c r="R351" s="87" t="s">
        <v>32</v>
      </c>
      <c r="S351" s="87">
        <v>4</v>
      </c>
      <c r="T351" s="35">
        <v>42914</v>
      </c>
      <c r="U351" s="35">
        <v>42919</v>
      </c>
      <c r="V351" s="87" t="s">
        <v>139</v>
      </c>
      <c r="W351" s="35">
        <v>44196</v>
      </c>
      <c r="X351" s="87" t="s">
        <v>33</v>
      </c>
      <c r="Y351" s="35" t="s">
        <v>65</v>
      </c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s="1" customFormat="1" ht="24.95" customHeight="1" x14ac:dyDescent="0.2">
      <c r="A352" s="90">
        <v>23</v>
      </c>
      <c r="B352" s="87" t="s">
        <v>70</v>
      </c>
      <c r="C352" s="87" t="s">
        <v>138</v>
      </c>
      <c r="D352" s="89" t="s">
        <v>51</v>
      </c>
      <c r="E352" s="87" t="s">
        <v>19</v>
      </c>
      <c r="F352" s="56">
        <v>2</v>
      </c>
      <c r="G352" s="88"/>
      <c r="H352" s="88">
        <v>53.8</v>
      </c>
      <c r="I352" s="88">
        <f t="shared" si="115"/>
        <v>53.8</v>
      </c>
      <c r="J352" s="88">
        <f t="shared" si="116"/>
        <v>0</v>
      </c>
      <c r="K352" s="88">
        <f t="shared" si="117"/>
        <v>53.8</v>
      </c>
      <c r="L352" s="89">
        <f t="shared" si="118"/>
        <v>1</v>
      </c>
      <c r="M352" s="89">
        <f t="shared" si="118"/>
        <v>0</v>
      </c>
      <c r="N352" s="89">
        <f t="shared" si="118"/>
        <v>1</v>
      </c>
      <c r="O352" s="89">
        <v>0</v>
      </c>
      <c r="P352" s="89"/>
      <c r="Q352" s="89">
        <f t="shared" si="119"/>
        <v>0</v>
      </c>
      <c r="R352" s="87" t="s">
        <v>32</v>
      </c>
      <c r="S352" s="87">
        <v>4</v>
      </c>
      <c r="T352" s="35">
        <v>42914</v>
      </c>
      <c r="U352" s="35">
        <v>42919</v>
      </c>
      <c r="V352" s="87" t="s">
        <v>139</v>
      </c>
      <c r="W352" s="35">
        <v>44196</v>
      </c>
      <c r="X352" s="87" t="s">
        <v>33</v>
      </c>
      <c r="Y352" s="35" t="s">
        <v>65</v>
      </c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s="6" customFormat="1" ht="24.95" customHeight="1" x14ac:dyDescent="0.2">
      <c r="A353" s="22">
        <v>23</v>
      </c>
      <c r="B353" s="34" t="s">
        <v>70</v>
      </c>
      <c r="C353" s="34" t="s">
        <v>138</v>
      </c>
      <c r="D353" s="57">
        <f>COUNTA(D337:D352)</f>
        <v>16</v>
      </c>
      <c r="E353" s="34" t="s">
        <v>46</v>
      </c>
      <c r="F353" s="58"/>
      <c r="G353" s="59">
        <v>1108</v>
      </c>
      <c r="H353" s="59">
        <f>SUM(H337:H352)</f>
        <v>894.79999999999973</v>
      </c>
      <c r="I353" s="59">
        <f t="shared" ref="I353:O353" si="120">SUM(I337:I352)</f>
        <v>894.79999999999973</v>
      </c>
      <c r="J353" s="59">
        <f t="shared" si="120"/>
        <v>123.3</v>
      </c>
      <c r="K353" s="59">
        <f t="shared" si="120"/>
        <v>771.49999999999989</v>
      </c>
      <c r="L353" s="57">
        <f t="shared" si="120"/>
        <v>16</v>
      </c>
      <c r="M353" s="57">
        <f t="shared" si="120"/>
        <v>2</v>
      </c>
      <c r="N353" s="57">
        <f t="shared" si="120"/>
        <v>14</v>
      </c>
      <c r="O353" s="57">
        <f t="shared" si="120"/>
        <v>28</v>
      </c>
      <c r="P353" s="57"/>
      <c r="Q353" s="57">
        <f t="shared" si="119"/>
        <v>28</v>
      </c>
      <c r="R353" s="60"/>
      <c r="S353" s="34">
        <v>4</v>
      </c>
      <c r="T353" s="42">
        <v>42914</v>
      </c>
      <c r="U353" s="42">
        <v>42919</v>
      </c>
      <c r="V353" s="34" t="s">
        <v>139</v>
      </c>
      <c r="W353" s="42">
        <v>44196</v>
      </c>
      <c r="X353" s="34" t="s">
        <v>33</v>
      </c>
      <c r="Y353" s="42" t="s">
        <v>65</v>
      </c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</row>
    <row r="354" spans="1:37" s="1" customFormat="1" ht="24.95" customHeight="1" x14ac:dyDescent="0.2">
      <c r="A354" s="90">
        <v>24</v>
      </c>
      <c r="B354" s="87" t="s">
        <v>70</v>
      </c>
      <c r="C354" s="87" t="s">
        <v>140</v>
      </c>
      <c r="D354" s="89" t="s">
        <v>31</v>
      </c>
      <c r="E354" s="87" t="s">
        <v>18</v>
      </c>
      <c r="F354" s="56">
        <v>2</v>
      </c>
      <c r="G354" s="88"/>
      <c r="H354" s="88">
        <v>44.6</v>
      </c>
      <c r="I354" s="88">
        <f t="shared" ref="I354:I373" si="121">IF(R354="Подлежит расселению",H354,IF(R354="Расселено",0,IF(R354="Пустующие",0,IF(R354="В суде",H354))))</f>
        <v>44.6</v>
      </c>
      <c r="J354" s="88">
        <f t="shared" ref="J354:J373" si="122">IF(E354="Муниципальная",I354,IF(E354="Частная",0))</f>
        <v>44.6</v>
      </c>
      <c r="K354" s="88">
        <f t="shared" ref="K354:K373" si="123">IF(E354="Муниципальная",0,IF(E354="Частная",I354))</f>
        <v>0</v>
      </c>
      <c r="L354" s="89">
        <f t="shared" ref="L354:N373" si="124">IF(I354&gt;0,1,IF(I354=0,0))</f>
        <v>1</v>
      </c>
      <c r="M354" s="89">
        <f t="shared" si="124"/>
        <v>1</v>
      </c>
      <c r="N354" s="89">
        <f t="shared" si="124"/>
        <v>0</v>
      </c>
      <c r="O354" s="89">
        <v>3</v>
      </c>
      <c r="P354" s="89"/>
      <c r="Q354" s="89">
        <f t="shared" si="119"/>
        <v>3</v>
      </c>
      <c r="R354" s="87" t="s">
        <v>32</v>
      </c>
      <c r="S354" s="87">
        <v>3</v>
      </c>
      <c r="T354" s="35">
        <v>42914</v>
      </c>
      <c r="U354" s="35">
        <v>42919</v>
      </c>
      <c r="V354" s="87" t="s">
        <v>141</v>
      </c>
      <c r="W354" s="35">
        <v>43830</v>
      </c>
      <c r="X354" s="87" t="s">
        <v>33</v>
      </c>
      <c r="Y354" s="35" t="s">
        <v>66</v>
      </c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s="1" customFormat="1" ht="24.95" customHeight="1" x14ac:dyDescent="0.2">
      <c r="A355" s="90">
        <v>24</v>
      </c>
      <c r="B355" s="87" t="s">
        <v>70</v>
      </c>
      <c r="C355" s="87" t="s">
        <v>140</v>
      </c>
      <c r="D355" s="89" t="s">
        <v>35</v>
      </c>
      <c r="E355" s="87" t="s">
        <v>18</v>
      </c>
      <c r="F355" s="56">
        <v>2</v>
      </c>
      <c r="G355" s="88"/>
      <c r="H355" s="88">
        <v>43.7</v>
      </c>
      <c r="I355" s="88">
        <f t="shared" si="121"/>
        <v>43.7</v>
      </c>
      <c r="J355" s="88">
        <f t="shared" si="122"/>
        <v>43.7</v>
      </c>
      <c r="K355" s="88">
        <f t="shared" si="123"/>
        <v>0</v>
      </c>
      <c r="L355" s="89">
        <f t="shared" si="124"/>
        <v>1</v>
      </c>
      <c r="M355" s="89">
        <f t="shared" si="124"/>
        <v>1</v>
      </c>
      <c r="N355" s="89">
        <f t="shared" si="124"/>
        <v>0</v>
      </c>
      <c r="O355" s="89">
        <v>6</v>
      </c>
      <c r="P355" s="89"/>
      <c r="Q355" s="89">
        <f t="shared" si="119"/>
        <v>6</v>
      </c>
      <c r="R355" s="87" t="s">
        <v>32</v>
      </c>
      <c r="S355" s="87">
        <v>3</v>
      </c>
      <c r="T355" s="35">
        <v>42914</v>
      </c>
      <c r="U355" s="35">
        <v>42919</v>
      </c>
      <c r="V355" s="87" t="s">
        <v>141</v>
      </c>
      <c r="W355" s="35">
        <v>43830</v>
      </c>
      <c r="X355" s="87" t="s">
        <v>33</v>
      </c>
      <c r="Y355" s="35" t="s">
        <v>66</v>
      </c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s="1" customFormat="1" ht="24.95" customHeight="1" x14ac:dyDescent="0.2">
      <c r="A356" s="90">
        <v>24</v>
      </c>
      <c r="B356" s="87" t="s">
        <v>70</v>
      </c>
      <c r="C356" s="87" t="s">
        <v>140</v>
      </c>
      <c r="D356" s="89" t="s">
        <v>36</v>
      </c>
      <c r="E356" s="87" t="s">
        <v>19</v>
      </c>
      <c r="F356" s="56">
        <v>1</v>
      </c>
      <c r="G356" s="88"/>
      <c r="H356" s="88">
        <v>43.8</v>
      </c>
      <c r="I356" s="88">
        <f t="shared" si="121"/>
        <v>43.8</v>
      </c>
      <c r="J356" s="88">
        <f t="shared" si="122"/>
        <v>0</v>
      </c>
      <c r="K356" s="88">
        <f t="shared" si="123"/>
        <v>43.8</v>
      </c>
      <c r="L356" s="89">
        <f t="shared" si="124"/>
        <v>1</v>
      </c>
      <c r="M356" s="89">
        <f t="shared" si="124"/>
        <v>0</v>
      </c>
      <c r="N356" s="89">
        <f t="shared" si="124"/>
        <v>1</v>
      </c>
      <c r="O356" s="89">
        <v>5</v>
      </c>
      <c r="P356" s="89"/>
      <c r="Q356" s="89">
        <f t="shared" si="119"/>
        <v>5</v>
      </c>
      <c r="R356" s="87" t="s">
        <v>32</v>
      </c>
      <c r="S356" s="87">
        <v>3</v>
      </c>
      <c r="T356" s="35">
        <v>42914</v>
      </c>
      <c r="U356" s="35">
        <v>42919</v>
      </c>
      <c r="V356" s="87" t="s">
        <v>141</v>
      </c>
      <c r="W356" s="35">
        <v>43830</v>
      </c>
      <c r="X356" s="87" t="s">
        <v>33</v>
      </c>
      <c r="Y356" s="35" t="s">
        <v>66</v>
      </c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s="1" customFormat="1" ht="24.95" customHeight="1" x14ac:dyDescent="0.2">
      <c r="A357" s="90">
        <v>24</v>
      </c>
      <c r="B357" s="87" t="s">
        <v>70</v>
      </c>
      <c r="C357" s="87" t="s">
        <v>140</v>
      </c>
      <c r="D357" s="89" t="s">
        <v>37</v>
      </c>
      <c r="E357" s="87" t="s">
        <v>19</v>
      </c>
      <c r="F357" s="56">
        <v>1</v>
      </c>
      <c r="G357" s="88"/>
      <c r="H357" s="88">
        <v>44.8</v>
      </c>
      <c r="I357" s="88">
        <f t="shared" si="121"/>
        <v>44.8</v>
      </c>
      <c r="J357" s="88">
        <f t="shared" si="122"/>
        <v>0</v>
      </c>
      <c r="K357" s="88">
        <f t="shared" si="123"/>
        <v>44.8</v>
      </c>
      <c r="L357" s="89">
        <f t="shared" si="124"/>
        <v>1</v>
      </c>
      <c r="M357" s="89">
        <f t="shared" si="124"/>
        <v>0</v>
      </c>
      <c r="N357" s="89">
        <f t="shared" si="124"/>
        <v>1</v>
      </c>
      <c r="O357" s="89">
        <v>5</v>
      </c>
      <c r="P357" s="89"/>
      <c r="Q357" s="89">
        <f t="shared" si="119"/>
        <v>5</v>
      </c>
      <c r="R357" s="87" t="s">
        <v>32</v>
      </c>
      <c r="S357" s="87">
        <v>3</v>
      </c>
      <c r="T357" s="35">
        <v>42914</v>
      </c>
      <c r="U357" s="35">
        <v>42919</v>
      </c>
      <c r="V357" s="87" t="s">
        <v>141</v>
      </c>
      <c r="W357" s="35">
        <v>43830</v>
      </c>
      <c r="X357" s="87" t="s">
        <v>33</v>
      </c>
      <c r="Y357" s="35" t="s">
        <v>66</v>
      </c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s="1" customFormat="1" ht="24.95" customHeight="1" x14ac:dyDescent="0.2">
      <c r="A358" s="90">
        <v>24</v>
      </c>
      <c r="B358" s="87" t="s">
        <v>70</v>
      </c>
      <c r="C358" s="87" t="s">
        <v>140</v>
      </c>
      <c r="D358" s="89" t="s">
        <v>38</v>
      </c>
      <c r="E358" s="87" t="s">
        <v>18</v>
      </c>
      <c r="F358" s="56">
        <v>1</v>
      </c>
      <c r="G358" s="88"/>
      <c r="H358" s="88">
        <v>44.8</v>
      </c>
      <c r="I358" s="88">
        <f t="shared" si="121"/>
        <v>44.8</v>
      </c>
      <c r="J358" s="88">
        <f t="shared" si="122"/>
        <v>44.8</v>
      </c>
      <c r="K358" s="88">
        <f t="shared" si="123"/>
        <v>0</v>
      </c>
      <c r="L358" s="89">
        <f t="shared" si="124"/>
        <v>1</v>
      </c>
      <c r="M358" s="89">
        <f t="shared" si="124"/>
        <v>1</v>
      </c>
      <c r="N358" s="89">
        <f t="shared" si="124"/>
        <v>0</v>
      </c>
      <c r="O358" s="89">
        <v>2</v>
      </c>
      <c r="P358" s="89"/>
      <c r="Q358" s="89">
        <f t="shared" si="119"/>
        <v>2</v>
      </c>
      <c r="R358" s="87" t="s">
        <v>32</v>
      </c>
      <c r="S358" s="87">
        <v>3</v>
      </c>
      <c r="T358" s="35">
        <v>42914</v>
      </c>
      <c r="U358" s="35">
        <v>42919</v>
      </c>
      <c r="V358" s="87" t="s">
        <v>141</v>
      </c>
      <c r="W358" s="35">
        <v>43830</v>
      </c>
      <c r="X358" s="87" t="s">
        <v>33</v>
      </c>
      <c r="Y358" s="35" t="s">
        <v>66</v>
      </c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s="1" customFormat="1" ht="24.95" customHeight="1" x14ac:dyDescent="0.2">
      <c r="A359" s="90">
        <v>24</v>
      </c>
      <c r="B359" s="87" t="s">
        <v>70</v>
      </c>
      <c r="C359" s="87" t="s">
        <v>140</v>
      </c>
      <c r="D359" s="89" t="s">
        <v>39</v>
      </c>
      <c r="E359" s="87" t="s">
        <v>19</v>
      </c>
      <c r="F359" s="56">
        <v>1</v>
      </c>
      <c r="G359" s="88"/>
      <c r="H359" s="88">
        <v>22.9</v>
      </c>
      <c r="I359" s="88">
        <f t="shared" si="121"/>
        <v>22.9</v>
      </c>
      <c r="J359" s="88">
        <f t="shared" si="122"/>
        <v>0</v>
      </c>
      <c r="K359" s="88">
        <f t="shared" si="123"/>
        <v>22.9</v>
      </c>
      <c r="L359" s="89">
        <f t="shared" si="124"/>
        <v>1</v>
      </c>
      <c r="M359" s="89">
        <f t="shared" si="124"/>
        <v>0</v>
      </c>
      <c r="N359" s="89">
        <f t="shared" si="124"/>
        <v>1</v>
      </c>
      <c r="O359" s="89">
        <v>2</v>
      </c>
      <c r="P359" s="89"/>
      <c r="Q359" s="89">
        <f t="shared" si="119"/>
        <v>2</v>
      </c>
      <c r="R359" s="87" t="s">
        <v>32</v>
      </c>
      <c r="S359" s="87">
        <v>3</v>
      </c>
      <c r="T359" s="35">
        <v>42914</v>
      </c>
      <c r="U359" s="35">
        <v>42919</v>
      </c>
      <c r="V359" s="87" t="s">
        <v>141</v>
      </c>
      <c r="W359" s="35">
        <v>43830</v>
      </c>
      <c r="X359" s="87" t="s">
        <v>33</v>
      </c>
      <c r="Y359" s="35" t="s">
        <v>66</v>
      </c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s="1" customFormat="1" ht="24.95" customHeight="1" x14ac:dyDescent="0.2">
      <c r="A360" s="90">
        <v>24</v>
      </c>
      <c r="B360" s="87" t="s">
        <v>70</v>
      </c>
      <c r="C360" s="87" t="s">
        <v>140</v>
      </c>
      <c r="D360" s="89" t="s">
        <v>40</v>
      </c>
      <c r="E360" s="87" t="s">
        <v>18</v>
      </c>
      <c r="F360" s="56">
        <v>1</v>
      </c>
      <c r="G360" s="88"/>
      <c r="H360" s="88">
        <v>22</v>
      </c>
      <c r="I360" s="88">
        <f t="shared" si="121"/>
        <v>22</v>
      </c>
      <c r="J360" s="88">
        <f t="shared" si="122"/>
        <v>22</v>
      </c>
      <c r="K360" s="88">
        <f t="shared" si="123"/>
        <v>0</v>
      </c>
      <c r="L360" s="89">
        <f t="shared" si="124"/>
        <v>1</v>
      </c>
      <c r="M360" s="89">
        <f t="shared" si="124"/>
        <v>1</v>
      </c>
      <c r="N360" s="89">
        <f t="shared" si="124"/>
        <v>0</v>
      </c>
      <c r="O360" s="89">
        <v>2</v>
      </c>
      <c r="P360" s="89"/>
      <c r="Q360" s="89">
        <f t="shared" si="119"/>
        <v>2</v>
      </c>
      <c r="R360" s="87" t="s">
        <v>32</v>
      </c>
      <c r="S360" s="87">
        <v>3</v>
      </c>
      <c r="T360" s="35">
        <v>42914</v>
      </c>
      <c r="U360" s="35">
        <v>42919</v>
      </c>
      <c r="V360" s="87" t="s">
        <v>141</v>
      </c>
      <c r="W360" s="35">
        <v>43830</v>
      </c>
      <c r="X360" s="87" t="s">
        <v>33</v>
      </c>
      <c r="Y360" s="35" t="s">
        <v>66</v>
      </c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s="1" customFormat="1" ht="24.95" customHeight="1" x14ac:dyDescent="0.2">
      <c r="A361" s="90">
        <v>24</v>
      </c>
      <c r="B361" s="87" t="s">
        <v>70</v>
      </c>
      <c r="C361" s="87" t="s">
        <v>140</v>
      </c>
      <c r="D361" s="89" t="s">
        <v>41</v>
      </c>
      <c r="E361" s="87" t="s">
        <v>19</v>
      </c>
      <c r="F361" s="56">
        <v>1</v>
      </c>
      <c r="G361" s="88"/>
      <c r="H361" s="88">
        <v>21.5</v>
      </c>
      <c r="I361" s="88">
        <f t="shared" si="121"/>
        <v>21.5</v>
      </c>
      <c r="J361" s="88">
        <f t="shared" si="122"/>
        <v>0</v>
      </c>
      <c r="K361" s="88">
        <f t="shared" si="123"/>
        <v>21.5</v>
      </c>
      <c r="L361" s="89">
        <f t="shared" si="124"/>
        <v>1</v>
      </c>
      <c r="M361" s="89">
        <f t="shared" si="124"/>
        <v>0</v>
      </c>
      <c r="N361" s="89">
        <f t="shared" si="124"/>
        <v>1</v>
      </c>
      <c r="O361" s="89">
        <v>2</v>
      </c>
      <c r="P361" s="89"/>
      <c r="Q361" s="89">
        <f t="shared" si="119"/>
        <v>2</v>
      </c>
      <c r="R361" s="87" t="s">
        <v>32</v>
      </c>
      <c r="S361" s="87">
        <v>3</v>
      </c>
      <c r="T361" s="35">
        <v>42914</v>
      </c>
      <c r="U361" s="35">
        <v>42919</v>
      </c>
      <c r="V361" s="87" t="s">
        <v>141</v>
      </c>
      <c r="W361" s="35">
        <v>43830</v>
      </c>
      <c r="X361" s="87" t="s">
        <v>33</v>
      </c>
      <c r="Y361" s="35" t="s">
        <v>66</v>
      </c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s="1" customFormat="1" ht="24.95" customHeight="1" x14ac:dyDescent="0.2">
      <c r="A362" s="90">
        <v>24</v>
      </c>
      <c r="B362" s="87" t="s">
        <v>70</v>
      </c>
      <c r="C362" s="87" t="s">
        <v>140</v>
      </c>
      <c r="D362" s="89" t="s">
        <v>42</v>
      </c>
      <c r="E362" s="87" t="s">
        <v>18</v>
      </c>
      <c r="F362" s="56">
        <v>1</v>
      </c>
      <c r="G362" s="88"/>
      <c r="H362" s="88">
        <v>22.6</v>
      </c>
      <c r="I362" s="88">
        <f t="shared" si="121"/>
        <v>22.6</v>
      </c>
      <c r="J362" s="88">
        <f t="shared" si="122"/>
        <v>22.6</v>
      </c>
      <c r="K362" s="88">
        <f t="shared" si="123"/>
        <v>0</v>
      </c>
      <c r="L362" s="89">
        <f t="shared" si="124"/>
        <v>1</v>
      </c>
      <c r="M362" s="89">
        <f t="shared" si="124"/>
        <v>1</v>
      </c>
      <c r="N362" s="89">
        <f t="shared" si="124"/>
        <v>0</v>
      </c>
      <c r="O362" s="89">
        <v>1</v>
      </c>
      <c r="P362" s="89"/>
      <c r="Q362" s="89">
        <f t="shared" si="119"/>
        <v>1</v>
      </c>
      <c r="R362" s="87" t="s">
        <v>32</v>
      </c>
      <c r="S362" s="87">
        <v>3</v>
      </c>
      <c r="T362" s="35">
        <v>42914</v>
      </c>
      <c r="U362" s="35">
        <v>42919</v>
      </c>
      <c r="V362" s="87" t="s">
        <v>141</v>
      </c>
      <c r="W362" s="35">
        <v>43830</v>
      </c>
      <c r="X362" s="87" t="s">
        <v>33</v>
      </c>
      <c r="Y362" s="35" t="s">
        <v>66</v>
      </c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s="1" customFormat="1" ht="24.95" customHeight="1" x14ac:dyDescent="0.2">
      <c r="A363" s="90">
        <v>24</v>
      </c>
      <c r="B363" s="87" t="s">
        <v>70</v>
      </c>
      <c r="C363" s="87" t="s">
        <v>140</v>
      </c>
      <c r="D363" s="89" t="s">
        <v>43</v>
      </c>
      <c r="E363" s="87" t="s">
        <v>18</v>
      </c>
      <c r="F363" s="56">
        <v>1</v>
      </c>
      <c r="G363" s="88"/>
      <c r="H363" s="88">
        <v>44.7</v>
      </c>
      <c r="I363" s="88">
        <f t="shared" si="121"/>
        <v>44.7</v>
      </c>
      <c r="J363" s="88">
        <f t="shared" si="122"/>
        <v>44.7</v>
      </c>
      <c r="K363" s="88">
        <f t="shared" si="123"/>
        <v>0</v>
      </c>
      <c r="L363" s="89">
        <f t="shared" si="124"/>
        <v>1</v>
      </c>
      <c r="M363" s="89">
        <f t="shared" si="124"/>
        <v>1</v>
      </c>
      <c r="N363" s="89">
        <f t="shared" si="124"/>
        <v>0</v>
      </c>
      <c r="O363" s="89">
        <v>2</v>
      </c>
      <c r="P363" s="89"/>
      <c r="Q363" s="89">
        <f t="shared" si="119"/>
        <v>2</v>
      </c>
      <c r="R363" s="87" t="s">
        <v>32</v>
      </c>
      <c r="S363" s="87">
        <v>3</v>
      </c>
      <c r="T363" s="35">
        <v>42914</v>
      </c>
      <c r="U363" s="35">
        <v>42919</v>
      </c>
      <c r="V363" s="87" t="s">
        <v>141</v>
      </c>
      <c r="W363" s="35">
        <v>43830</v>
      </c>
      <c r="X363" s="87" t="s">
        <v>33</v>
      </c>
      <c r="Y363" s="35" t="s">
        <v>66</v>
      </c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s="1" customFormat="1" ht="24.95" customHeight="1" x14ac:dyDescent="0.2">
      <c r="A364" s="90">
        <v>24</v>
      </c>
      <c r="B364" s="87" t="s">
        <v>70</v>
      </c>
      <c r="C364" s="87" t="s">
        <v>140</v>
      </c>
      <c r="D364" s="89" t="s">
        <v>44</v>
      </c>
      <c r="E364" s="87" t="s">
        <v>19</v>
      </c>
      <c r="F364" s="56">
        <v>1</v>
      </c>
      <c r="G364" s="88"/>
      <c r="H364" s="88">
        <v>45.2</v>
      </c>
      <c r="I364" s="88">
        <f t="shared" si="121"/>
        <v>45.2</v>
      </c>
      <c r="J364" s="88">
        <f t="shared" si="122"/>
        <v>0</v>
      </c>
      <c r="K364" s="88">
        <f t="shared" si="123"/>
        <v>45.2</v>
      </c>
      <c r="L364" s="89">
        <f t="shared" si="124"/>
        <v>1</v>
      </c>
      <c r="M364" s="89">
        <f t="shared" si="124"/>
        <v>0</v>
      </c>
      <c r="N364" s="89">
        <f t="shared" si="124"/>
        <v>1</v>
      </c>
      <c r="O364" s="89">
        <v>5</v>
      </c>
      <c r="P364" s="89"/>
      <c r="Q364" s="89">
        <f t="shared" si="119"/>
        <v>5</v>
      </c>
      <c r="R364" s="87" t="s">
        <v>32</v>
      </c>
      <c r="S364" s="87">
        <v>3</v>
      </c>
      <c r="T364" s="35">
        <v>42914</v>
      </c>
      <c r="U364" s="35">
        <v>42919</v>
      </c>
      <c r="V364" s="87" t="s">
        <v>141</v>
      </c>
      <c r="W364" s="35">
        <v>43830</v>
      </c>
      <c r="X364" s="87" t="s">
        <v>33</v>
      </c>
      <c r="Y364" s="35" t="s">
        <v>66</v>
      </c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s="1" customFormat="1" ht="24.95" customHeight="1" x14ac:dyDescent="0.2">
      <c r="A365" s="90">
        <v>24</v>
      </c>
      <c r="B365" s="87" t="s">
        <v>70</v>
      </c>
      <c r="C365" s="87" t="s">
        <v>140</v>
      </c>
      <c r="D365" s="89" t="s">
        <v>45</v>
      </c>
      <c r="E365" s="87" t="s">
        <v>19</v>
      </c>
      <c r="F365" s="56">
        <v>1</v>
      </c>
      <c r="G365" s="88"/>
      <c r="H365" s="88">
        <v>44.9</v>
      </c>
      <c r="I365" s="88">
        <f t="shared" si="121"/>
        <v>44.9</v>
      </c>
      <c r="J365" s="88">
        <f t="shared" si="122"/>
        <v>0</v>
      </c>
      <c r="K365" s="88">
        <f t="shared" si="123"/>
        <v>44.9</v>
      </c>
      <c r="L365" s="89">
        <f t="shared" si="124"/>
        <v>1</v>
      </c>
      <c r="M365" s="89">
        <f t="shared" si="124"/>
        <v>0</v>
      </c>
      <c r="N365" s="89">
        <f t="shared" si="124"/>
        <v>1</v>
      </c>
      <c r="O365" s="89">
        <v>2</v>
      </c>
      <c r="P365" s="89"/>
      <c r="Q365" s="89">
        <f t="shared" si="119"/>
        <v>2</v>
      </c>
      <c r="R365" s="87" t="s">
        <v>32</v>
      </c>
      <c r="S365" s="87">
        <v>3</v>
      </c>
      <c r="T365" s="35">
        <v>42914</v>
      </c>
      <c r="U365" s="35">
        <v>42919</v>
      </c>
      <c r="V365" s="87" t="s">
        <v>141</v>
      </c>
      <c r="W365" s="35">
        <v>43830</v>
      </c>
      <c r="X365" s="87" t="s">
        <v>33</v>
      </c>
      <c r="Y365" s="35" t="s">
        <v>66</v>
      </c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s="1" customFormat="1" ht="24.95" customHeight="1" x14ac:dyDescent="0.2">
      <c r="A366" s="90">
        <v>24</v>
      </c>
      <c r="B366" s="87" t="s">
        <v>70</v>
      </c>
      <c r="C366" s="87" t="s">
        <v>140</v>
      </c>
      <c r="D366" s="89" t="s">
        <v>48</v>
      </c>
      <c r="E366" s="87" t="s">
        <v>18</v>
      </c>
      <c r="F366" s="56">
        <v>1</v>
      </c>
      <c r="G366" s="88"/>
      <c r="H366" s="88">
        <v>44.3</v>
      </c>
      <c r="I366" s="88">
        <f t="shared" si="121"/>
        <v>44.3</v>
      </c>
      <c r="J366" s="88">
        <f t="shared" si="122"/>
        <v>44.3</v>
      </c>
      <c r="K366" s="88">
        <f t="shared" si="123"/>
        <v>0</v>
      </c>
      <c r="L366" s="89">
        <f t="shared" si="124"/>
        <v>1</v>
      </c>
      <c r="M366" s="89">
        <f t="shared" si="124"/>
        <v>1</v>
      </c>
      <c r="N366" s="89">
        <f t="shared" si="124"/>
        <v>0</v>
      </c>
      <c r="O366" s="89">
        <v>2</v>
      </c>
      <c r="P366" s="89"/>
      <c r="Q366" s="89">
        <f t="shared" si="119"/>
        <v>2</v>
      </c>
      <c r="R366" s="87" t="s">
        <v>32</v>
      </c>
      <c r="S366" s="87">
        <v>3</v>
      </c>
      <c r="T366" s="35">
        <v>42914</v>
      </c>
      <c r="U366" s="35">
        <v>42919</v>
      </c>
      <c r="V366" s="87" t="s">
        <v>141</v>
      </c>
      <c r="W366" s="35">
        <v>43830</v>
      </c>
      <c r="X366" s="87" t="s">
        <v>33</v>
      </c>
      <c r="Y366" s="35" t="s">
        <v>66</v>
      </c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s="1" customFormat="1" ht="24.95" customHeight="1" x14ac:dyDescent="0.2">
      <c r="A367" s="90">
        <v>24</v>
      </c>
      <c r="B367" s="87" t="s">
        <v>70</v>
      </c>
      <c r="C367" s="87" t="s">
        <v>140</v>
      </c>
      <c r="D367" s="89" t="s">
        <v>49</v>
      </c>
      <c r="E367" s="87" t="s">
        <v>19</v>
      </c>
      <c r="F367" s="56">
        <v>1</v>
      </c>
      <c r="G367" s="88"/>
      <c r="H367" s="88">
        <v>22.7</v>
      </c>
      <c r="I367" s="88">
        <f t="shared" si="121"/>
        <v>22.7</v>
      </c>
      <c r="J367" s="88">
        <f t="shared" si="122"/>
        <v>0</v>
      </c>
      <c r="K367" s="88">
        <f t="shared" si="123"/>
        <v>22.7</v>
      </c>
      <c r="L367" s="89">
        <f t="shared" si="124"/>
        <v>1</v>
      </c>
      <c r="M367" s="89">
        <f t="shared" si="124"/>
        <v>0</v>
      </c>
      <c r="N367" s="89">
        <f t="shared" si="124"/>
        <v>1</v>
      </c>
      <c r="O367" s="89">
        <v>1</v>
      </c>
      <c r="P367" s="89"/>
      <c r="Q367" s="89">
        <f t="shared" si="119"/>
        <v>1</v>
      </c>
      <c r="R367" s="87" t="s">
        <v>32</v>
      </c>
      <c r="S367" s="87">
        <v>3</v>
      </c>
      <c r="T367" s="35">
        <v>42914</v>
      </c>
      <c r="U367" s="35">
        <v>42919</v>
      </c>
      <c r="V367" s="87" t="s">
        <v>141</v>
      </c>
      <c r="W367" s="35">
        <v>43830</v>
      </c>
      <c r="X367" s="87" t="s">
        <v>33</v>
      </c>
      <c r="Y367" s="35" t="s">
        <v>66</v>
      </c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s="1" customFormat="1" ht="24.95" customHeight="1" x14ac:dyDescent="0.2">
      <c r="A368" s="90">
        <v>24</v>
      </c>
      <c r="B368" s="87" t="s">
        <v>70</v>
      </c>
      <c r="C368" s="87" t="s">
        <v>140</v>
      </c>
      <c r="D368" s="89" t="s">
        <v>50</v>
      </c>
      <c r="E368" s="87" t="s">
        <v>18</v>
      </c>
      <c r="F368" s="56">
        <v>1</v>
      </c>
      <c r="G368" s="88"/>
      <c r="H368" s="88">
        <v>23</v>
      </c>
      <c r="I368" s="88">
        <f t="shared" si="121"/>
        <v>23</v>
      </c>
      <c r="J368" s="88">
        <f t="shared" si="122"/>
        <v>23</v>
      </c>
      <c r="K368" s="88">
        <f t="shared" si="123"/>
        <v>0</v>
      </c>
      <c r="L368" s="89">
        <f t="shared" si="124"/>
        <v>1</v>
      </c>
      <c r="M368" s="89">
        <f t="shared" si="124"/>
        <v>1</v>
      </c>
      <c r="N368" s="89">
        <f t="shared" si="124"/>
        <v>0</v>
      </c>
      <c r="O368" s="89">
        <v>0</v>
      </c>
      <c r="P368" s="89"/>
      <c r="Q368" s="89">
        <f t="shared" si="119"/>
        <v>0</v>
      </c>
      <c r="R368" s="87" t="s">
        <v>32</v>
      </c>
      <c r="S368" s="87">
        <v>3</v>
      </c>
      <c r="T368" s="35">
        <v>42914</v>
      </c>
      <c r="U368" s="35">
        <v>42919</v>
      </c>
      <c r="V368" s="87" t="s">
        <v>141</v>
      </c>
      <c r="W368" s="35">
        <v>43830</v>
      </c>
      <c r="X368" s="87" t="s">
        <v>33</v>
      </c>
      <c r="Y368" s="35" t="s">
        <v>66</v>
      </c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s="1" customFormat="1" ht="24.95" customHeight="1" x14ac:dyDescent="0.2">
      <c r="A369" s="90">
        <v>24</v>
      </c>
      <c r="B369" s="87" t="s">
        <v>70</v>
      </c>
      <c r="C369" s="87" t="s">
        <v>140</v>
      </c>
      <c r="D369" s="89" t="s">
        <v>51</v>
      </c>
      <c r="E369" s="87" t="s">
        <v>18</v>
      </c>
      <c r="F369" s="56">
        <v>1</v>
      </c>
      <c r="G369" s="88"/>
      <c r="H369" s="88">
        <v>22.5</v>
      </c>
      <c r="I369" s="88">
        <f t="shared" si="121"/>
        <v>22.5</v>
      </c>
      <c r="J369" s="88">
        <f t="shared" si="122"/>
        <v>22.5</v>
      </c>
      <c r="K369" s="88">
        <f t="shared" si="123"/>
        <v>0</v>
      </c>
      <c r="L369" s="89">
        <f t="shared" si="124"/>
        <v>1</v>
      </c>
      <c r="M369" s="89">
        <f t="shared" si="124"/>
        <v>1</v>
      </c>
      <c r="N369" s="89">
        <f t="shared" si="124"/>
        <v>0</v>
      </c>
      <c r="O369" s="89">
        <v>1</v>
      </c>
      <c r="P369" s="89"/>
      <c r="Q369" s="89">
        <f t="shared" si="119"/>
        <v>1</v>
      </c>
      <c r="R369" s="87" t="s">
        <v>32</v>
      </c>
      <c r="S369" s="87">
        <v>3</v>
      </c>
      <c r="T369" s="35">
        <v>42914</v>
      </c>
      <c r="U369" s="35">
        <v>42919</v>
      </c>
      <c r="V369" s="87" t="s">
        <v>141</v>
      </c>
      <c r="W369" s="35">
        <v>43830</v>
      </c>
      <c r="X369" s="87" t="s">
        <v>33</v>
      </c>
      <c r="Y369" s="35" t="s">
        <v>66</v>
      </c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s="1" customFormat="1" ht="24.95" customHeight="1" x14ac:dyDescent="0.2">
      <c r="A370" s="90">
        <v>24</v>
      </c>
      <c r="B370" s="87" t="s">
        <v>70</v>
      </c>
      <c r="C370" s="87" t="s">
        <v>140</v>
      </c>
      <c r="D370" s="89" t="s">
        <v>52</v>
      </c>
      <c r="E370" s="87" t="s">
        <v>18</v>
      </c>
      <c r="F370" s="56">
        <v>1</v>
      </c>
      <c r="G370" s="88"/>
      <c r="H370" s="88">
        <v>45.3</v>
      </c>
      <c r="I370" s="88">
        <f t="shared" si="121"/>
        <v>45.3</v>
      </c>
      <c r="J370" s="88">
        <f t="shared" si="122"/>
        <v>45.3</v>
      </c>
      <c r="K370" s="88">
        <f t="shared" si="123"/>
        <v>0</v>
      </c>
      <c r="L370" s="89">
        <f t="shared" si="124"/>
        <v>1</v>
      </c>
      <c r="M370" s="89">
        <f t="shared" si="124"/>
        <v>1</v>
      </c>
      <c r="N370" s="89">
        <f t="shared" si="124"/>
        <v>0</v>
      </c>
      <c r="O370" s="89">
        <v>4</v>
      </c>
      <c r="P370" s="89"/>
      <c r="Q370" s="89">
        <f t="shared" si="119"/>
        <v>4</v>
      </c>
      <c r="R370" s="87" t="s">
        <v>32</v>
      </c>
      <c r="S370" s="87">
        <v>3</v>
      </c>
      <c r="T370" s="35">
        <v>42914</v>
      </c>
      <c r="U370" s="35">
        <v>42919</v>
      </c>
      <c r="V370" s="87" t="s">
        <v>141</v>
      </c>
      <c r="W370" s="35">
        <v>43830</v>
      </c>
      <c r="X370" s="87" t="s">
        <v>33</v>
      </c>
      <c r="Y370" s="35" t="s">
        <v>66</v>
      </c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s="1" customFormat="1" ht="24.95" customHeight="1" x14ac:dyDescent="0.2">
      <c r="A371" s="90">
        <v>24</v>
      </c>
      <c r="B371" s="87" t="s">
        <v>70</v>
      </c>
      <c r="C371" s="87" t="s">
        <v>140</v>
      </c>
      <c r="D371" s="89" t="s">
        <v>54</v>
      </c>
      <c r="E371" s="87" t="s">
        <v>19</v>
      </c>
      <c r="F371" s="56">
        <v>1</v>
      </c>
      <c r="G371" s="88"/>
      <c r="H371" s="88">
        <v>43.9</v>
      </c>
      <c r="I371" s="88">
        <f t="shared" si="121"/>
        <v>43.9</v>
      </c>
      <c r="J371" s="88">
        <f t="shared" si="122"/>
        <v>0</v>
      </c>
      <c r="K371" s="88">
        <f t="shared" si="123"/>
        <v>43.9</v>
      </c>
      <c r="L371" s="89">
        <f t="shared" si="124"/>
        <v>1</v>
      </c>
      <c r="M371" s="89">
        <f t="shared" si="124"/>
        <v>0</v>
      </c>
      <c r="N371" s="89">
        <f t="shared" si="124"/>
        <v>1</v>
      </c>
      <c r="O371" s="89">
        <v>5</v>
      </c>
      <c r="P371" s="89"/>
      <c r="Q371" s="89">
        <f t="shared" si="119"/>
        <v>5</v>
      </c>
      <c r="R371" s="87" t="s">
        <v>32</v>
      </c>
      <c r="S371" s="87">
        <v>3</v>
      </c>
      <c r="T371" s="35">
        <v>42914</v>
      </c>
      <c r="U371" s="35">
        <v>42919</v>
      </c>
      <c r="V371" s="87" t="s">
        <v>141</v>
      </c>
      <c r="W371" s="35">
        <v>43830</v>
      </c>
      <c r="X371" s="87" t="s">
        <v>33</v>
      </c>
      <c r="Y371" s="35" t="s">
        <v>66</v>
      </c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s="1" customFormat="1" ht="24.95" customHeight="1" x14ac:dyDescent="0.2">
      <c r="A372" s="90">
        <v>24</v>
      </c>
      <c r="B372" s="87" t="s">
        <v>70</v>
      </c>
      <c r="C372" s="87" t="s">
        <v>140</v>
      </c>
      <c r="D372" s="89" t="s">
        <v>55</v>
      </c>
      <c r="E372" s="87" t="s">
        <v>19</v>
      </c>
      <c r="F372" s="56">
        <v>1</v>
      </c>
      <c r="G372" s="88"/>
      <c r="H372" s="88">
        <v>44.7</v>
      </c>
      <c r="I372" s="88">
        <f t="shared" si="121"/>
        <v>44.7</v>
      </c>
      <c r="J372" s="88">
        <f t="shared" si="122"/>
        <v>0</v>
      </c>
      <c r="K372" s="88">
        <f t="shared" si="123"/>
        <v>44.7</v>
      </c>
      <c r="L372" s="89">
        <f t="shared" si="124"/>
        <v>1</v>
      </c>
      <c r="M372" s="89">
        <f t="shared" si="124"/>
        <v>0</v>
      </c>
      <c r="N372" s="89">
        <f t="shared" si="124"/>
        <v>1</v>
      </c>
      <c r="O372" s="89">
        <v>4</v>
      </c>
      <c r="P372" s="89"/>
      <c r="Q372" s="89">
        <f t="shared" si="119"/>
        <v>4</v>
      </c>
      <c r="R372" s="87" t="s">
        <v>32</v>
      </c>
      <c r="S372" s="87">
        <v>3</v>
      </c>
      <c r="T372" s="35">
        <v>42914</v>
      </c>
      <c r="U372" s="35">
        <v>42919</v>
      </c>
      <c r="V372" s="87" t="s">
        <v>141</v>
      </c>
      <c r="W372" s="35">
        <v>43830</v>
      </c>
      <c r="X372" s="87" t="s">
        <v>33</v>
      </c>
      <c r="Y372" s="35" t="s">
        <v>66</v>
      </c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s="1" customFormat="1" ht="24.95" customHeight="1" x14ac:dyDescent="0.2">
      <c r="A373" s="90">
        <v>24</v>
      </c>
      <c r="B373" s="87" t="s">
        <v>70</v>
      </c>
      <c r="C373" s="87" t="s">
        <v>140</v>
      </c>
      <c r="D373" s="89" t="s">
        <v>56</v>
      </c>
      <c r="E373" s="87" t="s">
        <v>19</v>
      </c>
      <c r="F373" s="56">
        <v>1</v>
      </c>
      <c r="G373" s="88"/>
      <c r="H373" s="88">
        <v>45.7</v>
      </c>
      <c r="I373" s="88">
        <f t="shared" si="121"/>
        <v>45.7</v>
      </c>
      <c r="J373" s="88">
        <f t="shared" si="122"/>
        <v>0</v>
      </c>
      <c r="K373" s="88">
        <f t="shared" si="123"/>
        <v>45.7</v>
      </c>
      <c r="L373" s="89">
        <f t="shared" si="124"/>
        <v>1</v>
      </c>
      <c r="M373" s="89">
        <f t="shared" si="124"/>
        <v>0</v>
      </c>
      <c r="N373" s="89">
        <f t="shared" si="124"/>
        <v>1</v>
      </c>
      <c r="O373" s="89">
        <v>5</v>
      </c>
      <c r="P373" s="89"/>
      <c r="Q373" s="89">
        <f t="shared" si="119"/>
        <v>5</v>
      </c>
      <c r="R373" s="87" t="s">
        <v>32</v>
      </c>
      <c r="S373" s="87">
        <v>3</v>
      </c>
      <c r="T373" s="35">
        <v>42914</v>
      </c>
      <c r="U373" s="35">
        <v>42919</v>
      </c>
      <c r="V373" s="87" t="s">
        <v>141</v>
      </c>
      <c r="W373" s="35">
        <v>43830</v>
      </c>
      <c r="X373" s="87" t="s">
        <v>33</v>
      </c>
      <c r="Y373" s="35" t="s">
        <v>66</v>
      </c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s="6" customFormat="1" ht="24.95" customHeight="1" x14ac:dyDescent="0.2">
      <c r="A374" s="22">
        <v>24</v>
      </c>
      <c r="B374" s="34" t="s">
        <v>70</v>
      </c>
      <c r="C374" s="34" t="s">
        <v>140</v>
      </c>
      <c r="D374" s="57">
        <v>20</v>
      </c>
      <c r="E374" s="34" t="s">
        <v>46</v>
      </c>
      <c r="F374" s="58"/>
      <c r="G374" s="59">
        <v>1094.5999999999999</v>
      </c>
      <c r="H374" s="59">
        <f>SUM(H354:H373)</f>
        <v>737.6</v>
      </c>
      <c r="I374" s="59">
        <f t="shared" ref="I374:O374" si="125">SUM(I354:I373)</f>
        <v>737.6</v>
      </c>
      <c r="J374" s="59">
        <f t="shared" si="125"/>
        <v>357.50000000000006</v>
      </c>
      <c r="K374" s="59">
        <f t="shared" si="125"/>
        <v>380.09999999999997</v>
      </c>
      <c r="L374" s="57">
        <f t="shared" si="125"/>
        <v>20</v>
      </c>
      <c r="M374" s="57">
        <f t="shared" si="125"/>
        <v>10</v>
      </c>
      <c r="N374" s="57">
        <f t="shared" si="125"/>
        <v>10</v>
      </c>
      <c r="O374" s="57">
        <f t="shared" si="125"/>
        <v>59</v>
      </c>
      <c r="P374" s="57"/>
      <c r="Q374" s="57">
        <f t="shared" si="119"/>
        <v>59</v>
      </c>
      <c r="R374" s="60"/>
      <c r="S374" s="34">
        <v>3</v>
      </c>
      <c r="T374" s="42">
        <v>42914</v>
      </c>
      <c r="U374" s="42">
        <v>42919</v>
      </c>
      <c r="V374" s="34" t="s">
        <v>141</v>
      </c>
      <c r="W374" s="42">
        <v>43830</v>
      </c>
      <c r="X374" s="34" t="s">
        <v>33</v>
      </c>
      <c r="Y374" s="42" t="s">
        <v>66</v>
      </c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</row>
    <row r="375" spans="1:37" s="1" customFormat="1" ht="24.95" customHeight="1" x14ac:dyDescent="0.2">
      <c r="A375" s="90">
        <v>25</v>
      </c>
      <c r="B375" s="87" t="s">
        <v>70</v>
      </c>
      <c r="C375" s="87" t="s">
        <v>142</v>
      </c>
      <c r="D375" s="89" t="s">
        <v>31</v>
      </c>
      <c r="E375" s="87" t="s">
        <v>19</v>
      </c>
      <c r="F375" s="56">
        <v>1</v>
      </c>
      <c r="G375" s="88"/>
      <c r="H375" s="88">
        <v>33.299999999999997</v>
      </c>
      <c r="I375" s="88">
        <f t="shared" ref="I375:I390" si="126">IF(R375="Подлежит расселению",H375,IF(R375="Расселено",0,IF(R375="Пустующие",0,IF(R375="В суде",H375))))</f>
        <v>33.299999999999997</v>
      </c>
      <c r="J375" s="88">
        <f t="shared" ref="J375:J390" si="127">IF(E375="Муниципальная",I375,IF(E375="Частная",0))</f>
        <v>0</v>
      </c>
      <c r="K375" s="88">
        <f t="shared" ref="K375:K390" si="128">IF(E375="Муниципальная",0,IF(E375="Частная",I375))</f>
        <v>33.299999999999997</v>
      </c>
      <c r="L375" s="89">
        <f t="shared" ref="L375:N390" si="129">IF(I375&gt;0,1,IF(I375=0,0))</f>
        <v>1</v>
      </c>
      <c r="M375" s="89">
        <f t="shared" si="129"/>
        <v>0</v>
      </c>
      <c r="N375" s="89">
        <f t="shared" si="129"/>
        <v>1</v>
      </c>
      <c r="O375" s="89">
        <v>3</v>
      </c>
      <c r="P375" s="89"/>
      <c r="Q375" s="89">
        <f t="shared" si="119"/>
        <v>3</v>
      </c>
      <c r="R375" s="87" t="s">
        <v>32</v>
      </c>
      <c r="S375" s="87">
        <v>2</v>
      </c>
      <c r="T375" s="35">
        <v>42914</v>
      </c>
      <c r="U375" s="35">
        <v>42919</v>
      </c>
      <c r="V375" s="87" t="s">
        <v>143</v>
      </c>
      <c r="W375" s="35">
        <v>46022</v>
      </c>
      <c r="X375" s="87" t="s">
        <v>33</v>
      </c>
      <c r="Y375" s="35" t="s">
        <v>66</v>
      </c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s="1" customFormat="1" ht="24.95" customHeight="1" x14ac:dyDescent="0.2">
      <c r="A376" s="90">
        <v>25</v>
      </c>
      <c r="B376" s="87" t="s">
        <v>70</v>
      </c>
      <c r="C376" s="87" t="s">
        <v>142</v>
      </c>
      <c r="D376" s="89" t="s">
        <v>35</v>
      </c>
      <c r="E376" s="87" t="s">
        <v>19</v>
      </c>
      <c r="F376" s="56">
        <v>3</v>
      </c>
      <c r="G376" s="88"/>
      <c r="H376" s="88">
        <v>72</v>
      </c>
      <c r="I376" s="88">
        <f t="shared" si="126"/>
        <v>72</v>
      </c>
      <c r="J376" s="88">
        <f t="shared" si="127"/>
        <v>0</v>
      </c>
      <c r="K376" s="88">
        <f t="shared" si="128"/>
        <v>72</v>
      </c>
      <c r="L376" s="89">
        <f t="shared" si="129"/>
        <v>1</v>
      </c>
      <c r="M376" s="89">
        <f t="shared" si="129"/>
        <v>0</v>
      </c>
      <c r="N376" s="89">
        <f t="shared" si="129"/>
        <v>1</v>
      </c>
      <c r="O376" s="89">
        <v>4</v>
      </c>
      <c r="P376" s="89"/>
      <c r="Q376" s="89">
        <f t="shared" si="119"/>
        <v>4</v>
      </c>
      <c r="R376" s="87" t="s">
        <v>32</v>
      </c>
      <c r="S376" s="87">
        <v>2</v>
      </c>
      <c r="T376" s="35">
        <v>42914</v>
      </c>
      <c r="U376" s="35">
        <v>42919</v>
      </c>
      <c r="V376" s="87" t="s">
        <v>143</v>
      </c>
      <c r="W376" s="35">
        <v>46022</v>
      </c>
      <c r="X376" s="87" t="s">
        <v>33</v>
      </c>
      <c r="Y376" s="35" t="s">
        <v>66</v>
      </c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s="1" customFormat="1" ht="24.95" customHeight="1" x14ac:dyDescent="0.2">
      <c r="A377" s="90">
        <v>25</v>
      </c>
      <c r="B377" s="87" t="s">
        <v>70</v>
      </c>
      <c r="C377" s="87" t="s">
        <v>142</v>
      </c>
      <c r="D377" s="89" t="s">
        <v>36</v>
      </c>
      <c r="E377" s="87" t="s">
        <v>19</v>
      </c>
      <c r="F377" s="56">
        <v>2</v>
      </c>
      <c r="G377" s="88"/>
      <c r="H377" s="88">
        <v>55.6</v>
      </c>
      <c r="I377" s="88">
        <f t="shared" si="126"/>
        <v>55.6</v>
      </c>
      <c r="J377" s="88">
        <f t="shared" si="127"/>
        <v>0</v>
      </c>
      <c r="K377" s="88">
        <f t="shared" si="128"/>
        <v>55.6</v>
      </c>
      <c r="L377" s="89">
        <f t="shared" si="129"/>
        <v>1</v>
      </c>
      <c r="M377" s="89">
        <f t="shared" si="129"/>
        <v>0</v>
      </c>
      <c r="N377" s="89">
        <f t="shared" si="129"/>
        <v>1</v>
      </c>
      <c r="O377" s="89">
        <v>0</v>
      </c>
      <c r="P377" s="89"/>
      <c r="Q377" s="89">
        <f t="shared" si="119"/>
        <v>0</v>
      </c>
      <c r="R377" s="87" t="s">
        <v>32</v>
      </c>
      <c r="S377" s="87">
        <v>2</v>
      </c>
      <c r="T377" s="35">
        <v>42914</v>
      </c>
      <c r="U377" s="35">
        <v>42919</v>
      </c>
      <c r="V377" s="87" t="s">
        <v>143</v>
      </c>
      <c r="W377" s="35">
        <v>46022</v>
      </c>
      <c r="X377" s="87" t="s">
        <v>33</v>
      </c>
      <c r="Y377" s="35" t="s">
        <v>66</v>
      </c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s="1" customFormat="1" ht="24.95" customHeight="1" x14ac:dyDescent="0.2">
      <c r="A378" s="90">
        <v>25</v>
      </c>
      <c r="B378" s="87" t="s">
        <v>70</v>
      </c>
      <c r="C378" s="87" t="s">
        <v>142</v>
      </c>
      <c r="D378" s="89" t="s">
        <v>37</v>
      </c>
      <c r="E378" s="87" t="s">
        <v>19</v>
      </c>
      <c r="F378" s="56">
        <v>2</v>
      </c>
      <c r="G378" s="88"/>
      <c r="H378" s="88">
        <v>53.6</v>
      </c>
      <c r="I378" s="88">
        <f t="shared" si="126"/>
        <v>53.6</v>
      </c>
      <c r="J378" s="88">
        <f t="shared" si="127"/>
        <v>0</v>
      </c>
      <c r="K378" s="88">
        <f t="shared" si="128"/>
        <v>53.6</v>
      </c>
      <c r="L378" s="89">
        <f t="shared" si="129"/>
        <v>1</v>
      </c>
      <c r="M378" s="89">
        <f t="shared" si="129"/>
        <v>0</v>
      </c>
      <c r="N378" s="89">
        <f t="shared" si="129"/>
        <v>1</v>
      </c>
      <c r="O378" s="89">
        <v>3</v>
      </c>
      <c r="P378" s="89"/>
      <c r="Q378" s="89">
        <f t="shared" si="119"/>
        <v>3</v>
      </c>
      <c r="R378" s="87" t="s">
        <v>32</v>
      </c>
      <c r="S378" s="87">
        <v>2</v>
      </c>
      <c r="T378" s="35">
        <v>42914</v>
      </c>
      <c r="U378" s="35">
        <v>42919</v>
      </c>
      <c r="V378" s="87" t="s">
        <v>143</v>
      </c>
      <c r="W378" s="35">
        <v>46022</v>
      </c>
      <c r="X378" s="87" t="s">
        <v>33</v>
      </c>
      <c r="Y378" s="35" t="s">
        <v>66</v>
      </c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s="1" customFormat="1" ht="24.95" customHeight="1" x14ac:dyDescent="0.2">
      <c r="A379" s="90">
        <v>25</v>
      </c>
      <c r="B379" s="87" t="s">
        <v>70</v>
      </c>
      <c r="C379" s="87" t="s">
        <v>142</v>
      </c>
      <c r="D379" s="89" t="s">
        <v>38</v>
      </c>
      <c r="E379" s="87" t="s">
        <v>19</v>
      </c>
      <c r="F379" s="56">
        <v>2</v>
      </c>
      <c r="G379" s="88"/>
      <c r="H379" s="88">
        <v>54.7</v>
      </c>
      <c r="I379" s="88">
        <f t="shared" si="126"/>
        <v>54.7</v>
      </c>
      <c r="J379" s="88">
        <f t="shared" si="127"/>
        <v>0</v>
      </c>
      <c r="K379" s="88">
        <f t="shared" si="128"/>
        <v>54.7</v>
      </c>
      <c r="L379" s="89">
        <f t="shared" si="129"/>
        <v>1</v>
      </c>
      <c r="M379" s="89">
        <f t="shared" si="129"/>
        <v>0</v>
      </c>
      <c r="N379" s="89">
        <f t="shared" si="129"/>
        <v>1</v>
      </c>
      <c r="O379" s="89">
        <v>5</v>
      </c>
      <c r="P379" s="89"/>
      <c r="Q379" s="89">
        <f t="shared" si="119"/>
        <v>5</v>
      </c>
      <c r="R379" s="87" t="s">
        <v>32</v>
      </c>
      <c r="S379" s="87">
        <v>2</v>
      </c>
      <c r="T379" s="35">
        <v>42914</v>
      </c>
      <c r="U379" s="35">
        <v>42919</v>
      </c>
      <c r="V379" s="87" t="s">
        <v>143</v>
      </c>
      <c r="W379" s="35">
        <v>46022</v>
      </c>
      <c r="X379" s="87" t="s">
        <v>33</v>
      </c>
      <c r="Y379" s="35" t="s">
        <v>66</v>
      </c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s="1" customFormat="1" ht="24.95" customHeight="1" x14ac:dyDescent="0.2">
      <c r="A380" s="90">
        <v>25</v>
      </c>
      <c r="B380" s="87" t="s">
        <v>70</v>
      </c>
      <c r="C380" s="87" t="s">
        <v>142</v>
      </c>
      <c r="D380" s="89" t="s">
        <v>39</v>
      </c>
      <c r="E380" s="87" t="s">
        <v>19</v>
      </c>
      <c r="F380" s="56">
        <v>2</v>
      </c>
      <c r="G380" s="88"/>
      <c r="H380" s="88">
        <v>54.5</v>
      </c>
      <c r="I380" s="88">
        <f t="shared" si="126"/>
        <v>54.5</v>
      </c>
      <c r="J380" s="88">
        <f t="shared" si="127"/>
        <v>0</v>
      </c>
      <c r="K380" s="88">
        <f t="shared" si="128"/>
        <v>54.5</v>
      </c>
      <c r="L380" s="89">
        <f t="shared" si="129"/>
        <v>1</v>
      </c>
      <c r="M380" s="89">
        <f t="shared" si="129"/>
        <v>0</v>
      </c>
      <c r="N380" s="89">
        <f t="shared" si="129"/>
        <v>1</v>
      </c>
      <c r="O380" s="89">
        <v>1</v>
      </c>
      <c r="P380" s="89"/>
      <c r="Q380" s="89">
        <f t="shared" si="119"/>
        <v>1</v>
      </c>
      <c r="R380" s="87" t="s">
        <v>32</v>
      </c>
      <c r="S380" s="87">
        <v>2</v>
      </c>
      <c r="T380" s="35">
        <v>42914</v>
      </c>
      <c r="U380" s="35">
        <v>42919</v>
      </c>
      <c r="V380" s="87" t="s">
        <v>143</v>
      </c>
      <c r="W380" s="35">
        <v>46022</v>
      </c>
      <c r="X380" s="87" t="s">
        <v>33</v>
      </c>
      <c r="Y380" s="35" t="s">
        <v>66</v>
      </c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s="1" customFormat="1" ht="24.95" customHeight="1" x14ac:dyDescent="0.2">
      <c r="A381" s="90">
        <v>25</v>
      </c>
      <c r="B381" s="87" t="s">
        <v>70</v>
      </c>
      <c r="C381" s="87" t="s">
        <v>142</v>
      </c>
      <c r="D381" s="89" t="s">
        <v>40</v>
      </c>
      <c r="E381" s="87" t="s">
        <v>18</v>
      </c>
      <c r="F381" s="56">
        <v>2</v>
      </c>
      <c r="G381" s="88"/>
      <c r="H381" s="88">
        <v>48.8</v>
      </c>
      <c r="I381" s="88">
        <f t="shared" si="126"/>
        <v>48.8</v>
      </c>
      <c r="J381" s="88">
        <f t="shared" si="127"/>
        <v>48.8</v>
      </c>
      <c r="K381" s="88">
        <f t="shared" si="128"/>
        <v>0</v>
      </c>
      <c r="L381" s="89">
        <f t="shared" si="129"/>
        <v>1</v>
      </c>
      <c r="M381" s="89">
        <f t="shared" si="129"/>
        <v>1</v>
      </c>
      <c r="N381" s="89">
        <f t="shared" si="129"/>
        <v>0</v>
      </c>
      <c r="O381" s="89">
        <v>5</v>
      </c>
      <c r="P381" s="89"/>
      <c r="Q381" s="89">
        <f t="shared" si="119"/>
        <v>5</v>
      </c>
      <c r="R381" s="87" t="s">
        <v>32</v>
      </c>
      <c r="S381" s="87">
        <v>2</v>
      </c>
      <c r="T381" s="35">
        <v>42914</v>
      </c>
      <c r="U381" s="35">
        <v>42919</v>
      </c>
      <c r="V381" s="87" t="s">
        <v>143</v>
      </c>
      <c r="W381" s="35">
        <v>46022</v>
      </c>
      <c r="X381" s="87" t="s">
        <v>33</v>
      </c>
      <c r="Y381" s="35" t="s">
        <v>66</v>
      </c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s="1" customFormat="1" ht="24.95" customHeight="1" x14ac:dyDescent="0.2">
      <c r="A382" s="90">
        <v>25</v>
      </c>
      <c r="B382" s="87" t="s">
        <v>70</v>
      </c>
      <c r="C382" s="87" t="s">
        <v>142</v>
      </c>
      <c r="D382" s="89" t="s">
        <v>41</v>
      </c>
      <c r="E382" s="87" t="s">
        <v>19</v>
      </c>
      <c r="F382" s="56">
        <v>3</v>
      </c>
      <c r="G382" s="88"/>
      <c r="H382" s="88">
        <v>73</v>
      </c>
      <c r="I382" s="88">
        <f t="shared" si="126"/>
        <v>73</v>
      </c>
      <c r="J382" s="88">
        <f t="shared" si="127"/>
        <v>0</v>
      </c>
      <c r="K382" s="88">
        <f t="shared" si="128"/>
        <v>73</v>
      </c>
      <c r="L382" s="89">
        <f t="shared" si="129"/>
        <v>1</v>
      </c>
      <c r="M382" s="89">
        <f t="shared" si="129"/>
        <v>0</v>
      </c>
      <c r="N382" s="89">
        <f t="shared" si="129"/>
        <v>1</v>
      </c>
      <c r="O382" s="89">
        <v>3</v>
      </c>
      <c r="P382" s="89"/>
      <c r="Q382" s="89">
        <f t="shared" si="119"/>
        <v>3</v>
      </c>
      <c r="R382" s="87" t="s">
        <v>32</v>
      </c>
      <c r="S382" s="87">
        <v>2</v>
      </c>
      <c r="T382" s="35">
        <v>42914</v>
      </c>
      <c r="U382" s="35">
        <v>42919</v>
      </c>
      <c r="V382" s="87" t="s">
        <v>143</v>
      </c>
      <c r="W382" s="35">
        <v>46022</v>
      </c>
      <c r="X382" s="87" t="s">
        <v>33</v>
      </c>
      <c r="Y382" s="35" t="s">
        <v>66</v>
      </c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s="1" customFormat="1" ht="24.95" customHeight="1" x14ac:dyDescent="0.2">
      <c r="A383" s="90">
        <v>25</v>
      </c>
      <c r="B383" s="87" t="s">
        <v>70</v>
      </c>
      <c r="C383" s="87" t="s">
        <v>142</v>
      </c>
      <c r="D383" s="89" t="s">
        <v>42</v>
      </c>
      <c r="E383" s="87" t="s">
        <v>18</v>
      </c>
      <c r="F383" s="56">
        <v>2</v>
      </c>
      <c r="G383" s="88"/>
      <c r="H383" s="88">
        <v>53.6</v>
      </c>
      <c r="I383" s="88">
        <f t="shared" si="126"/>
        <v>53.6</v>
      </c>
      <c r="J383" s="88">
        <f t="shared" si="127"/>
        <v>53.6</v>
      </c>
      <c r="K383" s="88">
        <f t="shared" si="128"/>
        <v>0</v>
      </c>
      <c r="L383" s="89">
        <f t="shared" si="129"/>
        <v>1</v>
      </c>
      <c r="M383" s="89">
        <f t="shared" si="129"/>
        <v>1</v>
      </c>
      <c r="N383" s="89">
        <f t="shared" si="129"/>
        <v>0</v>
      </c>
      <c r="O383" s="89">
        <v>5</v>
      </c>
      <c r="P383" s="89"/>
      <c r="Q383" s="89">
        <f t="shared" si="119"/>
        <v>5</v>
      </c>
      <c r="R383" s="87" t="s">
        <v>32</v>
      </c>
      <c r="S383" s="87">
        <v>2</v>
      </c>
      <c r="T383" s="35">
        <v>42914</v>
      </c>
      <c r="U383" s="35">
        <v>42919</v>
      </c>
      <c r="V383" s="87" t="s">
        <v>143</v>
      </c>
      <c r="W383" s="35">
        <v>46022</v>
      </c>
      <c r="X383" s="87" t="s">
        <v>33</v>
      </c>
      <c r="Y383" s="35" t="s">
        <v>66</v>
      </c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s="1" customFormat="1" ht="24.95" customHeight="1" x14ac:dyDescent="0.2">
      <c r="A384" s="90">
        <v>25</v>
      </c>
      <c r="B384" s="87" t="s">
        <v>70</v>
      </c>
      <c r="C384" s="87" t="s">
        <v>142</v>
      </c>
      <c r="D384" s="89" t="s">
        <v>43</v>
      </c>
      <c r="E384" s="87" t="s">
        <v>19</v>
      </c>
      <c r="F384" s="56">
        <v>2</v>
      </c>
      <c r="G384" s="88"/>
      <c r="H384" s="88">
        <v>53.8</v>
      </c>
      <c r="I384" s="88">
        <f t="shared" si="126"/>
        <v>53.8</v>
      </c>
      <c r="J384" s="88">
        <f t="shared" si="127"/>
        <v>0</v>
      </c>
      <c r="K384" s="88">
        <f t="shared" si="128"/>
        <v>53.8</v>
      </c>
      <c r="L384" s="89">
        <f t="shared" si="129"/>
        <v>1</v>
      </c>
      <c r="M384" s="89">
        <f t="shared" si="129"/>
        <v>0</v>
      </c>
      <c r="N384" s="89">
        <f t="shared" si="129"/>
        <v>1</v>
      </c>
      <c r="O384" s="89">
        <v>9</v>
      </c>
      <c r="P384" s="89"/>
      <c r="Q384" s="89">
        <f t="shared" si="119"/>
        <v>9</v>
      </c>
      <c r="R384" s="87" t="s">
        <v>32</v>
      </c>
      <c r="S384" s="87">
        <v>2</v>
      </c>
      <c r="T384" s="35">
        <v>42914</v>
      </c>
      <c r="U384" s="35">
        <v>42919</v>
      </c>
      <c r="V384" s="87" t="s">
        <v>143</v>
      </c>
      <c r="W384" s="35">
        <v>46022</v>
      </c>
      <c r="X384" s="87" t="s">
        <v>33</v>
      </c>
      <c r="Y384" s="35" t="s">
        <v>66</v>
      </c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s="1" customFormat="1" ht="24.95" customHeight="1" x14ac:dyDescent="0.2">
      <c r="A385" s="90">
        <v>25</v>
      </c>
      <c r="B385" s="87" t="s">
        <v>70</v>
      </c>
      <c r="C385" s="87" t="s">
        <v>142</v>
      </c>
      <c r="D385" s="89" t="s">
        <v>44</v>
      </c>
      <c r="E385" s="87" t="s">
        <v>19</v>
      </c>
      <c r="F385" s="56">
        <v>3</v>
      </c>
      <c r="G385" s="88"/>
      <c r="H385" s="88">
        <v>73.3</v>
      </c>
      <c r="I385" s="88">
        <f t="shared" si="126"/>
        <v>73.3</v>
      </c>
      <c r="J385" s="88">
        <f t="shared" si="127"/>
        <v>0</v>
      </c>
      <c r="K385" s="88">
        <f t="shared" si="128"/>
        <v>73.3</v>
      </c>
      <c r="L385" s="89">
        <f t="shared" si="129"/>
        <v>1</v>
      </c>
      <c r="M385" s="89">
        <f t="shared" si="129"/>
        <v>0</v>
      </c>
      <c r="N385" s="89">
        <f t="shared" si="129"/>
        <v>1</v>
      </c>
      <c r="O385" s="89">
        <v>6</v>
      </c>
      <c r="P385" s="89"/>
      <c r="Q385" s="89">
        <f t="shared" si="119"/>
        <v>6</v>
      </c>
      <c r="R385" s="87" t="s">
        <v>32</v>
      </c>
      <c r="S385" s="87">
        <v>2</v>
      </c>
      <c r="T385" s="35">
        <v>42914</v>
      </c>
      <c r="U385" s="35">
        <v>42919</v>
      </c>
      <c r="V385" s="87" t="s">
        <v>143</v>
      </c>
      <c r="W385" s="35">
        <v>46022</v>
      </c>
      <c r="X385" s="87" t="s">
        <v>33</v>
      </c>
      <c r="Y385" s="35" t="s">
        <v>66</v>
      </c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s="1" customFormat="1" ht="24.95" customHeight="1" x14ac:dyDescent="0.2">
      <c r="A386" s="90">
        <v>25</v>
      </c>
      <c r="B386" s="87" t="s">
        <v>70</v>
      </c>
      <c r="C386" s="87" t="s">
        <v>142</v>
      </c>
      <c r="D386" s="89" t="s">
        <v>45</v>
      </c>
      <c r="E386" s="87" t="s">
        <v>19</v>
      </c>
      <c r="F386" s="56">
        <v>1</v>
      </c>
      <c r="G386" s="88"/>
      <c r="H386" s="88">
        <v>33.299999999999997</v>
      </c>
      <c r="I386" s="88">
        <f t="shared" si="126"/>
        <v>33.299999999999997</v>
      </c>
      <c r="J386" s="88">
        <f t="shared" si="127"/>
        <v>0</v>
      </c>
      <c r="K386" s="88">
        <f t="shared" si="128"/>
        <v>33.299999999999997</v>
      </c>
      <c r="L386" s="89">
        <f t="shared" si="129"/>
        <v>1</v>
      </c>
      <c r="M386" s="89">
        <f t="shared" si="129"/>
        <v>0</v>
      </c>
      <c r="N386" s="89">
        <f t="shared" si="129"/>
        <v>1</v>
      </c>
      <c r="O386" s="89">
        <v>1</v>
      </c>
      <c r="P386" s="89"/>
      <c r="Q386" s="89">
        <f t="shared" si="119"/>
        <v>1</v>
      </c>
      <c r="R386" s="87" t="s">
        <v>32</v>
      </c>
      <c r="S386" s="87">
        <v>2</v>
      </c>
      <c r="T386" s="35">
        <v>42914</v>
      </c>
      <c r="U386" s="35">
        <v>42919</v>
      </c>
      <c r="V386" s="87" t="s">
        <v>143</v>
      </c>
      <c r="W386" s="35">
        <v>46022</v>
      </c>
      <c r="X386" s="87" t="s">
        <v>33</v>
      </c>
      <c r="Y386" s="35" t="s">
        <v>66</v>
      </c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s="1" customFormat="1" ht="24.95" customHeight="1" x14ac:dyDescent="0.2">
      <c r="A387" s="90">
        <v>25</v>
      </c>
      <c r="B387" s="87" t="s">
        <v>70</v>
      </c>
      <c r="C387" s="87" t="s">
        <v>142</v>
      </c>
      <c r="D387" s="89" t="s">
        <v>48</v>
      </c>
      <c r="E387" s="87" t="s">
        <v>19</v>
      </c>
      <c r="F387" s="56">
        <v>2</v>
      </c>
      <c r="G387" s="88"/>
      <c r="H387" s="88">
        <v>53.7</v>
      </c>
      <c r="I387" s="88">
        <f t="shared" si="126"/>
        <v>53.7</v>
      </c>
      <c r="J387" s="88">
        <f t="shared" si="127"/>
        <v>0</v>
      </c>
      <c r="K387" s="88">
        <f t="shared" si="128"/>
        <v>53.7</v>
      </c>
      <c r="L387" s="89">
        <f t="shared" si="129"/>
        <v>1</v>
      </c>
      <c r="M387" s="89">
        <f t="shared" si="129"/>
        <v>0</v>
      </c>
      <c r="N387" s="89">
        <f t="shared" si="129"/>
        <v>1</v>
      </c>
      <c r="O387" s="89">
        <v>8</v>
      </c>
      <c r="P387" s="89"/>
      <c r="Q387" s="89">
        <f t="shared" si="119"/>
        <v>8</v>
      </c>
      <c r="R387" s="87" t="s">
        <v>32</v>
      </c>
      <c r="S387" s="87">
        <v>2</v>
      </c>
      <c r="T387" s="35">
        <v>42914</v>
      </c>
      <c r="U387" s="35">
        <v>42919</v>
      </c>
      <c r="V387" s="87" t="s">
        <v>143</v>
      </c>
      <c r="W387" s="35">
        <v>46022</v>
      </c>
      <c r="X387" s="87" t="s">
        <v>33</v>
      </c>
      <c r="Y387" s="35" t="s">
        <v>66</v>
      </c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s="1" customFormat="1" ht="24.95" customHeight="1" x14ac:dyDescent="0.2">
      <c r="A388" s="90">
        <v>25</v>
      </c>
      <c r="B388" s="87" t="s">
        <v>70</v>
      </c>
      <c r="C388" s="87" t="s">
        <v>142</v>
      </c>
      <c r="D388" s="89" t="s">
        <v>49</v>
      </c>
      <c r="E388" s="87" t="s">
        <v>19</v>
      </c>
      <c r="F388" s="56">
        <v>2</v>
      </c>
      <c r="G388" s="88"/>
      <c r="H388" s="88">
        <v>51.6</v>
      </c>
      <c r="I388" s="88">
        <f t="shared" si="126"/>
        <v>51.6</v>
      </c>
      <c r="J388" s="88">
        <f t="shared" si="127"/>
        <v>0</v>
      </c>
      <c r="K388" s="88">
        <f t="shared" si="128"/>
        <v>51.6</v>
      </c>
      <c r="L388" s="89">
        <f t="shared" si="129"/>
        <v>1</v>
      </c>
      <c r="M388" s="89">
        <f t="shared" si="129"/>
        <v>0</v>
      </c>
      <c r="N388" s="89">
        <f t="shared" si="129"/>
        <v>1</v>
      </c>
      <c r="O388" s="89">
        <v>8</v>
      </c>
      <c r="P388" s="89"/>
      <c r="Q388" s="89">
        <f t="shared" si="119"/>
        <v>8</v>
      </c>
      <c r="R388" s="87" t="s">
        <v>32</v>
      </c>
      <c r="S388" s="87">
        <v>2</v>
      </c>
      <c r="T388" s="35">
        <v>42914</v>
      </c>
      <c r="U388" s="35">
        <v>42919</v>
      </c>
      <c r="V388" s="87" t="s">
        <v>143</v>
      </c>
      <c r="W388" s="35">
        <v>46022</v>
      </c>
      <c r="X388" s="87" t="s">
        <v>33</v>
      </c>
      <c r="Y388" s="35" t="s">
        <v>66</v>
      </c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s="1" customFormat="1" ht="24.95" customHeight="1" x14ac:dyDescent="0.2">
      <c r="A389" s="90">
        <v>25</v>
      </c>
      <c r="B389" s="87" t="s">
        <v>70</v>
      </c>
      <c r="C389" s="87" t="s">
        <v>142</v>
      </c>
      <c r="D389" s="89" t="s">
        <v>50</v>
      </c>
      <c r="E389" s="87" t="s">
        <v>19</v>
      </c>
      <c r="F389" s="56">
        <v>3</v>
      </c>
      <c r="G389" s="88"/>
      <c r="H389" s="88">
        <v>72.3</v>
      </c>
      <c r="I389" s="88">
        <f t="shared" si="126"/>
        <v>72.3</v>
      </c>
      <c r="J389" s="88">
        <f t="shared" si="127"/>
        <v>0</v>
      </c>
      <c r="K389" s="88">
        <f t="shared" si="128"/>
        <v>72.3</v>
      </c>
      <c r="L389" s="89">
        <f t="shared" si="129"/>
        <v>1</v>
      </c>
      <c r="M389" s="89">
        <f t="shared" si="129"/>
        <v>0</v>
      </c>
      <c r="N389" s="89">
        <f t="shared" si="129"/>
        <v>1</v>
      </c>
      <c r="O389" s="89">
        <v>1</v>
      </c>
      <c r="P389" s="89"/>
      <c r="Q389" s="89">
        <f t="shared" si="119"/>
        <v>1</v>
      </c>
      <c r="R389" s="87" t="s">
        <v>32</v>
      </c>
      <c r="S389" s="87">
        <v>2</v>
      </c>
      <c r="T389" s="35">
        <v>42914</v>
      </c>
      <c r="U389" s="35">
        <v>42919</v>
      </c>
      <c r="V389" s="87" t="s">
        <v>143</v>
      </c>
      <c r="W389" s="35">
        <v>46022</v>
      </c>
      <c r="X389" s="87" t="s">
        <v>33</v>
      </c>
      <c r="Y389" s="35" t="s">
        <v>66</v>
      </c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s="1" customFormat="1" ht="24.95" customHeight="1" x14ac:dyDescent="0.2">
      <c r="A390" s="90">
        <v>25</v>
      </c>
      <c r="B390" s="87" t="s">
        <v>70</v>
      </c>
      <c r="C390" s="87" t="s">
        <v>142</v>
      </c>
      <c r="D390" s="89" t="s">
        <v>51</v>
      </c>
      <c r="E390" s="87" t="s">
        <v>19</v>
      </c>
      <c r="F390" s="56">
        <v>2</v>
      </c>
      <c r="G390" s="88"/>
      <c r="H390" s="88">
        <v>50.1</v>
      </c>
      <c r="I390" s="88">
        <f t="shared" si="126"/>
        <v>50.1</v>
      </c>
      <c r="J390" s="88">
        <f t="shared" si="127"/>
        <v>0</v>
      </c>
      <c r="K390" s="88">
        <f t="shared" si="128"/>
        <v>50.1</v>
      </c>
      <c r="L390" s="89">
        <f t="shared" si="129"/>
        <v>1</v>
      </c>
      <c r="M390" s="89">
        <f t="shared" si="129"/>
        <v>0</v>
      </c>
      <c r="N390" s="89">
        <f t="shared" si="129"/>
        <v>1</v>
      </c>
      <c r="O390" s="89">
        <v>1</v>
      </c>
      <c r="P390" s="89"/>
      <c r="Q390" s="89">
        <f t="shared" si="119"/>
        <v>1</v>
      </c>
      <c r="R390" s="87" t="s">
        <v>32</v>
      </c>
      <c r="S390" s="87">
        <v>2</v>
      </c>
      <c r="T390" s="35">
        <v>42914</v>
      </c>
      <c r="U390" s="35">
        <v>42919</v>
      </c>
      <c r="V390" s="87" t="s">
        <v>143</v>
      </c>
      <c r="W390" s="35">
        <v>46022</v>
      </c>
      <c r="X390" s="87" t="s">
        <v>33</v>
      </c>
      <c r="Y390" s="35" t="s">
        <v>66</v>
      </c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s="6" customFormat="1" ht="24.95" customHeight="1" x14ac:dyDescent="0.2">
      <c r="A391" s="22">
        <v>25</v>
      </c>
      <c r="B391" s="34" t="s">
        <v>70</v>
      </c>
      <c r="C391" s="34" t="s">
        <v>142</v>
      </c>
      <c r="D391" s="57">
        <v>16</v>
      </c>
      <c r="E391" s="34" t="s">
        <v>46</v>
      </c>
      <c r="F391" s="58"/>
      <c r="G391" s="59">
        <v>1094.5999999999999</v>
      </c>
      <c r="H391" s="59">
        <f>SUM(H375:H390)</f>
        <v>887.19999999999993</v>
      </c>
      <c r="I391" s="59">
        <f t="shared" ref="I391:O391" si="130">SUM(I375:I390)</f>
        <v>887.19999999999993</v>
      </c>
      <c r="J391" s="59">
        <f t="shared" si="130"/>
        <v>102.4</v>
      </c>
      <c r="K391" s="59">
        <f t="shared" si="130"/>
        <v>784.8</v>
      </c>
      <c r="L391" s="57">
        <f t="shared" si="130"/>
        <v>16</v>
      </c>
      <c r="M391" s="57">
        <f t="shared" si="130"/>
        <v>2</v>
      </c>
      <c r="N391" s="57">
        <f t="shared" si="130"/>
        <v>14</v>
      </c>
      <c r="O391" s="57">
        <f t="shared" si="130"/>
        <v>63</v>
      </c>
      <c r="P391" s="57"/>
      <c r="Q391" s="57">
        <f t="shared" si="119"/>
        <v>63</v>
      </c>
      <c r="R391" s="60"/>
      <c r="S391" s="34">
        <v>2</v>
      </c>
      <c r="T391" s="42">
        <v>42914</v>
      </c>
      <c r="U391" s="42">
        <v>42919</v>
      </c>
      <c r="V391" s="34" t="s">
        <v>143</v>
      </c>
      <c r="W391" s="42">
        <v>46022</v>
      </c>
      <c r="X391" s="34" t="s">
        <v>33</v>
      </c>
      <c r="Y391" s="42" t="s">
        <v>66</v>
      </c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</row>
    <row r="392" spans="1:37" s="1" customFormat="1" ht="24.95" customHeight="1" x14ac:dyDescent="0.2">
      <c r="A392" s="90">
        <v>26</v>
      </c>
      <c r="B392" s="87" t="s">
        <v>70</v>
      </c>
      <c r="C392" s="87" t="s">
        <v>144</v>
      </c>
      <c r="D392" s="89" t="s">
        <v>31</v>
      </c>
      <c r="E392" s="87" t="s">
        <v>19</v>
      </c>
      <c r="F392" s="56">
        <v>1</v>
      </c>
      <c r="G392" s="88"/>
      <c r="H392" s="88">
        <v>32.4</v>
      </c>
      <c r="I392" s="88">
        <f t="shared" ref="I392:I411" si="131">IF(R392="Подлежит расселению",H392,IF(R392="Расселено",0,IF(R392="Пустующие",0,IF(R392="В суде",H392))))</f>
        <v>32.4</v>
      </c>
      <c r="J392" s="88">
        <f t="shared" ref="J392:J411" si="132">IF(E392="Муниципальная",I392,IF(E392="Частная",0))</f>
        <v>0</v>
      </c>
      <c r="K392" s="88">
        <f t="shared" ref="K392:K411" si="133">IF(E392="Муниципальная",0,IF(E392="Частная",I392))</f>
        <v>32.4</v>
      </c>
      <c r="L392" s="89">
        <f t="shared" ref="L392:N411" si="134">IF(I392&gt;0,1,IF(I392=0,0))</f>
        <v>1</v>
      </c>
      <c r="M392" s="89">
        <f t="shared" si="134"/>
        <v>0</v>
      </c>
      <c r="N392" s="89">
        <f t="shared" si="134"/>
        <v>1</v>
      </c>
      <c r="O392" s="89">
        <v>2</v>
      </c>
      <c r="P392" s="89"/>
      <c r="Q392" s="89">
        <f t="shared" si="119"/>
        <v>2</v>
      </c>
      <c r="R392" s="87" t="s">
        <v>32</v>
      </c>
      <c r="S392" s="87">
        <v>8</v>
      </c>
      <c r="T392" s="35">
        <v>43067</v>
      </c>
      <c r="U392" s="35">
        <v>43067</v>
      </c>
      <c r="V392" s="87" t="s">
        <v>145</v>
      </c>
      <c r="W392" s="35">
        <v>46022</v>
      </c>
      <c r="X392" s="87" t="s">
        <v>33</v>
      </c>
      <c r="Y392" s="35" t="s">
        <v>66</v>
      </c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s="1" customFormat="1" ht="24.95" customHeight="1" x14ac:dyDescent="0.2">
      <c r="A393" s="90">
        <v>26</v>
      </c>
      <c r="B393" s="87" t="s">
        <v>70</v>
      </c>
      <c r="C393" s="87" t="s">
        <v>144</v>
      </c>
      <c r="D393" s="89" t="s">
        <v>35</v>
      </c>
      <c r="E393" s="87" t="s">
        <v>19</v>
      </c>
      <c r="F393" s="56">
        <v>1</v>
      </c>
      <c r="G393" s="88"/>
      <c r="H393" s="88">
        <v>34.799999999999997</v>
      </c>
      <c r="I393" s="88">
        <f t="shared" si="131"/>
        <v>34.799999999999997</v>
      </c>
      <c r="J393" s="88">
        <f t="shared" si="132"/>
        <v>0</v>
      </c>
      <c r="K393" s="88">
        <f t="shared" si="133"/>
        <v>34.799999999999997</v>
      </c>
      <c r="L393" s="89">
        <f t="shared" si="134"/>
        <v>1</v>
      </c>
      <c r="M393" s="89">
        <f t="shared" si="134"/>
        <v>0</v>
      </c>
      <c r="N393" s="89">
        <f t="shared" si="134"/>
        <v>1</v>
      </c>
      <c r="O393" s="89">
        <v>0</v>
      </c>
      <c r="P393" s="89"/>
      <c r="Q393" s="89">
        <f t="shared" si="119"/>
        <v>0</v>
      </c>
      <c r="R393" s="87" t="s">
        <v>32</v>
      </c>
      <c r="S393" s="87">
        <v>8</v>
      </c>
      <c r="T393" s="35">
        <v>43067</v>
      </c>
      <c r="U393" s="35">
        <v>43067</v>
      </c>
      <c r="V393" s="87" t="s">
        <v>145</v>
      </c>
      <c r="W393" s="35">
        <v>46022</v>
      </c>
      <c r="X393" s="87" t="s">
        <v>33</v>
      </c>
      <c r="Y393" s="35" t="s">
        <v>66</v>
      </c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s="1" customFormat="1" ht="24.95" customHeight="1" x14ac:dyDescent="0.2">
      <c r="A394" s="90">
        <v>26</v>
      </c>
      <c r="B394" s="87" t="s">
        <v>70</v>
      </c>
      <c r="C394" s="87" t="s">
        <v>144</v>
      </c>
      <c r="D394" s="89" t="s">
        <v>36</v>
      </c>
      <c r="E394" s="87" t="s">
        <v>19</v>
      </c>
      <c r="F394" s="56">
        <v>1</v>
      </c>
      <c r="G394" s="88"/>
      <c r="H394" s="88">
        <v>32.299999999999997</v>
      </c>
      <c r="I394" s="88">
        <f t="shared" si="131"/>
        <v>32.299999999999997</v>
      </c>
      <c r="J394" s="88">
        <f t="shared" si="132"/>
        <v>0</v>
      </c>
      <c r="K394" s="88">
        <f t="shared" si="133"/>
        <v>32.299999999999997</v>
      </c>
      <c r="L394" s="89">
        <f t="shared" si="134"/>
        <v>1</v>
      </c>
      <c r="M394" s="89">
        <f t="shared" si="134"/>
        <v>0</v>
      </c>
      <c r="N394" s="89">
        <f t="shared" si="134"/>
        <v>1</v>
      </c>
      <c r="O394" s="89">
        <v>0</v>
      </c>
      <c r="P394" s="89"/>
      <c r="Q394" s="89">
        <f t="shared" si="119"/>
        <v>0</v>
      </c>
      <c r="R394" s="87" t="s">
        <v>32</v>
      </c>
      <c r="S394" s="87">
        <v>8</v>
      </c>
      <c r="T394" s="35">
        <v>43067</v>
      </c>
      <c r="U394" s="35">
        <v>43067</v>
      </c>
      <c r="V394" s="87" t="s">
        <v>145</v>
      </c>
      <c r="W394" s="35">
        <v>46022</v>
      </c>
      <c r="X394" s="87" t="s">
        <v>33</v>
      </c>
      <c r="Y394" s="35" t="s">
        <v>66</v>
      </c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s="1" customFormat="1" ht="24.95" customHeight="1" x14ac:dyDescent="0.2">
      <c r="A395" s="90">
        <v>26</v>
      </c>
      <c r="B395" s="87" t="s">
        <v>70</v>
      </c>
      <c r="C395" s="87" t="s">
        <v>144</v>
      </c>
      <c r="D395" s="89" t="s">
        <v>37</v>
      </c>
      <c r="E395" s="87" t="s">
        <v>18</v>
      </c>
      <c r="F395" s="56">
        <v>2</v>
      </c>
      <c r="G395" s="88"/>
      <c r="H395" s="88">
        <v>51.2</v>
      </c>
      <c r="I395" s="88">
        <f t="shared" si="131"/>
        <v>51.2</v>
      </c>
      <c r="J395" s="88">
        <f t="shared" si="132"/>
        <v>51.2</v>
      </c>
      <c r="K395" s="88">
        <f t="shared" si="133"/>
        <v>0</v>
      </c>
      <c r="L395" s="89">
        <f t="shared" si="134"/>
        <v>1</v>
      </c>
      <c r="M395" s="89">
        <f t="shared" si="134"/>
        <v>1</v>
      </c>
      <c r="N395" s="89">
        <f t="shared" si="134"/>
        <v>0</v>
      </c>
      <c r="O395" s="89">
        <v>3</v>
      </c>
      <c r="P395" s="89"/>
      <c r="Q395" s="89">
        <f t="shared" si="119"/>
        <v>3</v>
      </c>
      <c r="R395" s="87" t="s">
        <v>32</v>
      </c>
      <c r="S395" s="87">
        <v>8</v>
      </c>
      <c r="T395" s="35">
        <v>43067</v>
      </c>
      <c r="U395" s="35">
        <v>43067</v>
      </c>
      <c r="V395" s="87" t="s">
        <v>145</v>
      </c>
      <c r="W395" s="35">
        <v>46022</v>
      </c>
      <c r="X395" s="87" t="s">
        <v>33</v>
      </c>
      <c r="Y395" s="35" t="s">
        <v>66</v>
      </c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s="1" customFormat="1" ht="24.95" customHeight="1" x14ac:dyDescent="0.2">
      <c r="A396" s="90">
        <v>26</v>
      </c>
      <c r="B396" s="87" t="s">
        <v>70</v>
      </c>
      <c r="C396" s="87" t="s">
        <v>144</v>
      </c>
      <c r="D396" s="89" t="s">
        <v>38</v>
      </c>
      <c r="E396" s="87" t="s">
        <v>19</v>
      </c>
      <c r="F396" s="56">
        <v>2</v>
      </c>
      <c r="G396" s="88"/>
      <c r="H396" s="88">
        <v>49.9</v>
      </c>
      <c r="I396" s="88">
        <f t="shared" si="131"/>
        <v>49.9</v>
      </c>
      <c r="J396" s="88">
        <f t="shared" si="132"/>
        <v>0</v>
      </c>
      <c r="K396" s="88">
        <f t="shared" si="133"/>
        <v>49.9</v>
      </c>
      <c r="L396" s="89">
        <f t="shared" si="134"/>
        <v>1</v>
      </c>
      <c r="M396" s="89">
        <f t="shared" si="134"/>
        <v>0</v>
      </c>
      <c r="N396" s="89">
        <f t="shared" si="134"/>
        <v>1</v>
      </c>
      <c r="O396" s="89">
        <v>1</v>
      </c>
      <c r="P396" s="89"/>
      <c r="Q396" s="89">
        <f t="shared" si="119"/>
        <v>1</v>
      </c>
      <c r="R396" s="87" t="s">
        <v>32</v>
      </c>
      <c r="S396" s="87">
        <v>8</v>
      </c>
      <c r="T396" s="35">
        <v>43067</v>
      </c>
      <c r="U396" s="35">
        <v>43067</v>
      </c>
      <c r="V396" s="87" t="s">
        <v>145</v>
      </c>
      <c r="W396" s="35">
        <v>46022</v>
      </c>
      <c r="X396" s="87" t="s">
        <v>33</v>
      </c>
      <c r="Y396" s="35" t="s">
        <v>66</v>
      </c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s="1" customFormat="1" ht="24.95" customHeight="1" x14ac:dyDescent="0.2">
      <c r="A397" s="90">
        <v>26</v>
      </c>
      <c r="B397" s="87" t="s">
        <v>70</v>
      </c>
      <c r="C397" s="87" t="s">
        <v>144</v>
      </c>
      <c r="D397" s="89" t="s">
        <v>39</v>
      </c>
      <c r="E397" s="87" t="s">
        <v>18</v>
      </c>
      <c r="F397" s="56">
        <v>2</v>
      </c>
      <c r="G397" s="88"/>
      <c r="H397" s="88">
        <v>51.3</v>
      </c>
      <c r="I397" s="88">
        <f t="shared" si="131"/>
        <v>51.3</v>
      </c>
      <c r="J397" s="88">
        <f t="shared" si="132"/>
        <v>51.3</v>
      </c>
      <c r="K397" s="88">
        <f t="shared" si="133"/>
        <v>0</v>
      </c>
      <c r="L397" s="89">
        <f t="shared" si="134"/>
        <v>1</v>
      </c>
      <c r="M397" s="89">
        <f t="shared" si="134"/>
        <v>1</v>
      </c>
      <c r="N397" s="89">
        <f t="shared" si="134"/>
        <v>0</v>
      </c>
      <c r="O397" s="89">
        <v>4</v>
      </c>
      <c r="P397" s="89"/>
      <c r="Q397" s="89">
        <f t="shared" si="119"/>
        <v>4</v>
      </c>
      <c r="R397" s="87" t="s">
        <v>32</v>
      </c>
      <c r="S397" s="87">
        <v>8</v>
      </c>
      <c r="T397" s="35">
        <v>43067</v>
      </c>
      <c r="U397" s="35">
        <v>43067</v>
      </c>
      <c r="V397" s="87" t="s">
        <v>145</v>
      </c>
      <c r="W397" s="35">
        <v>46022</v>
      </c>
      <c r="X397" s="87" t="s">
        <v>33</v>
      </c>
      <c r="Y397" s="35" t="s">
        <v>66</v>
      </c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s="1" customFormat="1" ht="24.95" customHeight="1" x14ac:dyDescent="0.2">
      <c r="A398" s="90">
        <v>26</v>
      </c>
      <c r="B398" s="87" t="s">
        <v>70</v>
      </c>
      <c r="C398" s="87" t="s">
        <v>144</v>
      </c>
      <c r="D398" s="89" t="s">
        <v>40</v>
      </c>
      <c r="E398" s="87" t="s">
        <v>19</v>
      </c>
      <c r="F398" s="56">
        <v>2</v>
      </c>
      <c r="G398" s="88"/>
      <c r="H398" s="88">
        <v>50</v>
      </c>
      <c r="I398" s="88">
        <f t="shared" si="131"/>
        <v>50</v>
      </c>
      <c r="J398" s="88">
        <f t="shared" si="132"/>
        <v>0</v>
      </c>
      <c r="K398" s="88">
        <f t="shared" si="133"/>
        <v>50</v>
      </c>
      <c r="L398" s="89">
        <f t="shared" si="134"/>
        <v>1</v>
      </c>
      <c r="M398" s="89">
        <f t="shared" si="134"/>
        <v>0</v>
      </c>
      <c r="N398" s="89">
        <f t="shared" si="134"/>
        <v>1</v>
      </c>
      <c r="O398" s="89">
        <v>4</v>
      </c>
      <c r="P398" s="89"/>
      <c r="Q398" s="89">
        <f t="shared" si="119"/>
        <v>4</v>
      </c>
      <c r="R398" s="87" t="s">
        <v>32</v>
      </c>
      <c r="S398" s="87">
        <v>8</v>
      </c>
      <c r="T398" s="35">
        <v>43067</v>
      </c>
      <c r="U398" s="35">
        <v>43067</v>
      </c>
      <c r="V398" s="87" t="s">
        <v>145</v>
      </c>
      <c r="W398" s="35">
        <v>46022</v>
      </c>
      <c r="X398" s="87" t="s">
        <v>33</v>
      </c>
      <c r="Y398" s="35" t="s">
        <v>66</v>
      </c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s="1" customFormat="1" ht="24.95" customHeight="1" x14ac:dyDescent="0.2">
      <c r="A399" s="90">
        <v>26</v>
      </c>
      <c r="B399" s="87" t="s">
        <v>70</v>
      </c>
      <c r="C399" s="87" t="s">
        <v>144</v>
      </c>
      <c r="D399" s="89" t="s">
        <v>41</v>
      </c>
      <c r="E399" s="87" t="s">
        <v>19</v>
      </c>
      <c r="F399" s="56">
        <v>2</v>
      </c>
      <c r="G399" s="88"/>
      <c r="H399" s="88">
        <v>47.7</v>
      </c>
      <c r="I399" s="88">
        <f t="shared" si="131"/>
        <v>47.7</v>
      </c>
      <c r="J399" s="88">
        <f t="shared" si="132"/>
        <v>0</v>
      </c>
      <c r="K399" s="88">
        <f t="shared" si="133"/>
        <v>47.7</v>
      </c>
      <c r="L399" s="89">
        <f t="shared" si="134"/>
        <v>1</v>
      </c>
      <c r="M399" s="89">
        <f t="shared" si="134"/>
        <v>0</v>
      </c>
      <c r="N399" s="89">
        <f t="shared" si="134"/>
        <v>1</v>
      </c>
      <c r="O399" s="89">
        <v>5</v>
      </c>
      <c r="P399" s="89"/>
      <c r="Q399" s="89">
        <f t="shared" si="119"/>
        <v>5</v>
      </c>
      <c r="R399" s="87" t="s">
        <v>32</v>
      </c>
      <c r="S399" s="87">
        <v>8</v>
      </c>
      <c r="T399" s="35">
        <v>43067</v>
      </c>
      <c r="U399" s="35">
        <v>43067</v>
      </c>
      <c r="V399" s="87" t="s">
        <v>145</v>
      </c>
      <c r="W399" s="35">
        <v>46022</v>
      </c>
      <c r="X399" s="87" t="s">
        <v>33</v>
      </c>
      <c r="Y399" s="35" t="s">
        <v>66</v>
      </c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s="1" customFormat="1" ht="24.95" customHeight="1" x14ac:dyDescent="0.2">
      <c r="A400" s="90">
        <v>26</v>
      </c>
      <c r="B400" s="87" t="s">
        <v>70</v>
      </c>
      <c r="C400" s="87" t="s">
        <v>144</v>
      </c>
      <c r="D400" s="89" t="s">
        <v>42</v>
      </c>
      <c r="E400" s="87" t="s">
        <v>19</v>
      </c>
      <c r="F400" s="56">
        <v>1</v>
      </c>
      <c r="G400" s="88"/>
      <c r="H400" s="88">
        <v>34.6</v>
      </c>
      <c r="I400" s="88">
        <f t="shared" si="131"/>
        <v>34.6</v>
      </c>
      <c r="J400" s="88">
        <f t="shared" si="132"/>
        <v>0</v>
      </c>
      <c r="K400" s="88">
        <f t="shared" si="133"/>
        <v>34.6</v>
      </c>
      <c r="L400" s="89">
        <f t="shared" si="134"/>
        <v>1</v>
      </c>
      <c r="M400" s="89">
        <f t="shared" si="134"/>
        <v>0</v>
      </c>
      <c r="N400" s="89">
        <f t="shared" si="134"/>
        <v>1</v>
      </c>
      <c r="O400" s="89">
        <v>0</v>
      </c>
      <c r="P400" s="89"/>
      <c r="Q400" s="89">
        <f t="shared" si="119"/>
        <v>0</v>
      </c>
      <c r="R400" s="87" t="s">
        <v>32</v>
      </c>
      <c r="S400" s="87">
        <v>8</v>
      </c>
      <c r="T400" s="35">
        <v>43067</v>
      </c>
      <c r="U400" s="35">
        <v>43067</v>
      </c>
      <c r="V400" s="87" t="s">
        <v>145</v>
      </c>
      <c r="W400" s="35">
        <v>46022</v>
      </c>
      <c r="X400" s="87" t="s">
        <v>33</v>
      </c>
      <c r="Y400" s="35" t="s">
        <v>66</v>
      </c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s="1" customFormat="1" ht="24.95" customHeight="1" x14ac:dyDescent="0.2">
      <c r="A401" s="90">
        <v>26</v>
      </c>
      <c r="B401" s="87" t="s">
        <v>70</v>
      </c>
      <c r="C401" s="87" t="s">
        <v>144</v>
      </c>
      <c r="D401" s="89">
        <v>10</v>
      </c>
      <c r="E401" s="87" t="s">
        <v>19</v>
      </c>
      <c r="F401" s="56">
        <v>1</v>
      </c>
      <c r="G401" s="88"/>
      <c r="H401" s="88">
        <v>32.799999999999997</v>
      </c>
      <c r="I401" s="88">
        <f t="shared" si="131"/>
        <v>32.799999999999997</v>
      </c>
      <c r="J401" s="88">
        <f t="shared" si="132"/>
        <v>0</v>
      </c>
      <c r="K401" s="88">
        <f t="shared" si="133"/>
        <v>32.799999999999997</v>
      </c>
      <c r="L401" s="89">
        <f t="shared" si="134"/>
        <v>1</v>
      </c>
      <c r="M401" s="89">
        <f t="shared" si="134"/>
        <v>0</v>
      </c>
      <c r="N401" s="89">
        <f t="shared" si="134"/>
        <v>1</v>
      </c>
      <c r="O401" s="89">
        <v>3</v>
      </c>
      <c r="P401" s="89"/>
      <c r="Q401" s="89">
        <f t="shared" si="119"/>
        <v>3</v>
      </c>
      <c r="R401" s="87" t="s">
        <v>32</v>
      </c>
      <c r="S401" s="87">
        <v>8</v>
      </c>
      <c r="T401" s="35">
        <v>43067</v>
      </c>
      <c r="U401" s="35">
        <v>43067</v>
      </c>
      <c r="V401" s="87" t="s">
        <v>145</v>
      </c>
      <c r="W401" s="35">
        <v>46022</v>
      </c>
      <c r="X401" s="87" t="s">
        <v>33</v>
      </c>
      <c r="Y401" s="35" t="s">
        <v>66</v>
      </c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s="1" customFormat="1" ht="24.95" customHeight="1" x14ac:dyDescent="0.2">
      <c r="A402" s="90">
        <v>26</v>
      </c>
      <c r="B402" s="87" t="s">
        <v>70</v>
      </c>
      <c r="C402" s="87" t="s">
        <v>144</v>
      </c>
      <c r="D402" s="89">
        <v>11</v>
      </c>
      <c r="E402" s="87" t="s">
        <v>19</v>
      </c>
      <c r="F402" s="56">
        <v>1</v>
      </c>
      <c r="G402" s="88"/>
      <c r="H402" s="88">
        <v>50.4</v>
      </c>
      <c r="I402" s="88">
        <f t="shared" si="131"/>
        <v>50.4</v>
      </c>
      <c r="J402" s="88">
        <f t="shared" si="132"/>
        <v>0</v>
      </c>
      <c r="K402" s="88">
        <f t="shared" si="133"/>
        <v>50.4</v>
      </c>
      <c r="L402" s="89">
        <f t="shared" si="134"/>
        <v>1</v>
      </c>
      <c r="M402" s="89">
        <f t="shared" si="134"/>
        <v>0</v>
      </c>
      <c r="N402" s="89">
        <f t="shared" si="134"/>
        <v>1</v>
      </c>
      <c r="O402" s="89">
        <v>3</v>
      </c>
      <c r="P402" s="89"/>
      <c r="Q402" s="89">
        <f t="shared" si="119"/>
        <v>3</v>
      </c>
      <c r="R402" s="87" t="s">
        <v>32</v>
      </c>
      <c r="S402" s="87">
        <v>8</v>
      </c>
      <c r="T402" s="35">
        <v>43067</v>
      </c>
      <c r="U402" s="35">
        <v>43067</v>
      </c>
      <c r="V402" s="87" t="s">
        <v>145</v>
      </c>
      <c r="W402" s="35">
        <v>46022</v>
      </c>
      <c r="X402" s="87" t="s">
        <v>33</v>
      </c>
      <c r="Y402" s="35" t="s">
        <v>66</v>
      </c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s="1" customFormat="1" ht="24.95" customHeight="1" x14ac:dyDescent="0.2">
      <c r="A403" s="90">
        <v>26</v>
      </c>
      <c r="B403" s="87" t="s">
        <v>70</v>
      </c>
      <c r="C403" s="87" t="s">
        <v>144</v>
      </c>
      <c r="D403" s="89" t="s">
        <v>45</v>
      </c>
      <c r="E403" s="87" t="s">
        <v>19</v>
      </c>
      <c r="F403" s="56">
        <v>2</v>
      </c>
      <c r="G403" s="88"/>
      <c r="H403" s="88">
        <v>51.3</v>
      </c>
      <c r="I403" s="88">
        <f t="shared" si="131"/>
        <v>51.3</v>
      </c>
      <c r="J403" s="88">
        <f t="shared" si="132"/>
        <v>0</v>
      </c>
      <c r="K403" s="88">
        <f t="shared" si="133"/>
        <v>51.3</v>
      </c>
      <c r="L403" s="89">
        <f t="shared" si="134"/>
        <v>1</v>
      </c>
      <c r="M403" s="89">
        <f t="shared" si="134"/>
        <v>0</v>
      </c>
      <c r="N403" s="89">
        <f t="shared" si="134"/>
        <v>1</v>
      </c>
      <c r="O403" s="89">
        <v>5</v>
      </c>
      <c r="P403" s="89"/>
      <c r="Q403" s="89">
        <f t="shared" si="119"/>
        <v>5</v>
      </c>
      <c r="R403" s="87" t="s">
        <v>32</v>
      </c>
      <c r="S403" s="87">
        <v>8</v>
      </c>
      <c r="T403" s="35">
        <v>43067</v>
      </c>
      <c r="U403" s="35">
        <v>43067</v>
      </c>
      <c r="V403" s="87" t="s">
        <v>145</v>
      </c>
      <c r="W403" s="35">
        <v>46022</v>
      </c>
      <c r="X403" s="87" t="s">
        <v>33</v>
      </c>
      <c r="Y403" s="35" t="s">
        <v>66</v>
      </c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s="1" customFormat="1" ht="24.95" customHeight="1" x14ac:dyDescent="0.2">
      <c r="A404" s="90">
        <v>26</v>
      </c>
      <c r="B404" s="87" t="s">
        <v>70</v>
      </c>
      <c r="C404" s="87" t="s">
        <v>144</v>
      </c>
      <c r="D404" s="89" t="s">
        <v>48</v>
      </c>
      <c r="E404" s="87" t="s">
        <v>19</v>
      </c>
      <c r="F404" s="56">
        <v>1</v>
      </c>
      <c r="G404" s="88"/>
      <c r="H404" s="88">
        <v>32.200000000000003</v>
      </c>
      <c r="I404" s="88">
        <f t="shared" si="131"/>
        <v>32.200000000000003</v>
      </c>
      <c r="J404" s="88">
        <f t="shared" si="132"/>
        <v>0</v>
      </c>
      <c r="K404" s="88">
        <f t="shared" si="133"/>
        <v>32.200000000000003</v>
      </c>
      <c r="L404" s="89">
        <f t="shared" si="134"/>
        <v>1</v>
      </c>
      <c r="M404" s="89">
        <f t="shared" si="134"/>
        <v>0</v>
      </c>
      <c r="N404" s="89">
        <f t="shared" si="134"/>
        <v>1</v>
      </c>
      <c r="O404" s="89">
        <v>0</v>
      </c>
      <c r="P404" s="89"/>
      <c r="Q404" s="89">
        <f t="shared" si="119"/>
        <v>0</v>
      </c>
      <c r="R404" s="87" t="s">
        <v>32</v>
      </c>
      <c r="S404" s="87">
        <v>8</v>
      </c>
      <c r="T404" s="35">
        <v>43067</v>
      </c>
      <c r="U404" s="35">
        <v>43067</v>
      </c>
      <c r="V404" s="87" t="s">
        <v>145</v>
      </c>
      <c r="W404" s="35">
        <v>46022</v>
      </c>
      <c r="X404" s="87" t="s">
        <v>33</v>
      </c>
      <c r="Y404" s="35" t="s">
        <v>66</v>
      </c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s="1" customFormat="1" ht="24.95" customHeight="1" x14ac:dyDescent="0.2">
      <c r="A405" s="90">
        <v>26</v>
      </c>
      <c r="B405" s="87" t="s">
        <v>70</v>
      </c>
      <c r="C405" s="87" t="s">
        <v>144</v>
      </c>
      <c r="D405" s="89" t="s">
        <v>49</v>
      </c>
      <c r="E405" s="87" t="s">
        <v>19</v>
      </c>
      <c r="F405" s="56">
        <v>1</v>
      </c>
      <c r="G405" s="88"/>
      <c r="H405" s="88">
        <v>35</v>
      </c>
      <c r="I405" s="88">
        <f t="shared" si="131"/>
        <v>35</v>
      </c>
      <c r="J405" s="88">
        <f t="shared" si="132"/>
        <v>0</v>
      </c>
      <c r="K405" s="88">
        <f t="shared" si="133"/>
        <v>35</v>
      </c>
      <c r="L405" s="89">
        <f t="shared" si="134"/>
        <v>1</v>
      </c>
      <c r="M405" s="89">
        <f t="shared" si="134"/>
        <v>0</v>
      </c>
      <c r="N405" s="89">
        <f t="shared" si="134"/>
        <v>1</v>
      </c>
      <c r="O405" s="89">
        <v>5</v>
      </c>
      <c r="P405" s="89"/>
      <c r="Q405" s="89">
        <f t="shared" si="119"/>
        <v>5</v>
      </c>
      <c r="R405" s="87" t="s">
        <v>32</v>
      </c>
      <c r="S405" s="87">
        <v>8</v>
      </c>
      <c r="T405" s="35">
        <v>43067</v>
      </c>
      <c r="U405" s="35">
        <v>43067</v>
      </c>
      <c r="V405" s="87" t="s">
        <v>145</v>
      </c>
      <c r="W405" s="35">
        <v>46022</v>
      </c>
      <c r="X405" s="87" t="s">
        <v>33</v>
      </c>
      <c r="Y405" s="35" t="s">
        <v>66</v>
      </c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s="1" customFormat="1" ht="24.95" customHeight="1" x14ac:dyDescent="0.2">
      <c r="A406" s="90">
        <v>26</v>
      </c>
      <c r="B406" s="87" t="s">
        <v>70</v>
      </c>
      <c r="C406" s="87" t="s">
        <v>144</v>
      </c>
      <c r="D406" s="89" t="s">
        <v>50</v>
      </c>
      <c r="E406" s="87" t="s">
        <v>19</v>
      </c>
      <c r="F406" s="56">
        <v>1</v>
      </c>
      <c r="G406" s="88"/>
      <c r="H406" s="88">
        <v>34.299999999999997</v>
      </c>
      <c r="I406" s="88">
        <f t="shared" si="131"/>
        <v>34.299999999999997</v>
      </c>
      <c r="J406" s="88">
        <f t="shared" si="132"/>
        <v>0</v>
      </c>
      <c r="K406" s="88">
        <f t="shared" si="133"/>
        <v>34.299999999999997</v>
      </c>
      <c r="L406" s="89">
        <f t="shared" si="134"/>
        <v>1</v>
      </c>
      <c r="M406" s="89">
        <f t="shared" si="134"/>
        <v>0</v>
      </c>
      <c r="N406" s="89">
        <f t="shared" si="134"/>
        <v>1</v>
      </c>
      <c r="O406" s="89">
        <v>0</v>
      </c>
      <c r="P406" s="89"/>
      <c r="Q406" s="89">
        <f t="shared" ref="Q406:Q469" si="135">O406-P406</f>
        <v>0</v>
      </c>
      <c r="R406" s="87" t="s">
        <v>32</v>
      </c>
      <c r="S406" s="87">
        <v>8</v>
      </c>
      <c r="T406" s="35">
        <v>43067</v>
      </c>
      <c r="U406" s="35">
        <v>43067</v>
      </c>
      <c r="V406" s="87" t="s">
        <v>145</v>
      </c>
      <c r="W406" s="35">
        <v>46022</v>
      </c>
      <c r="X406" s="87" t="s">
        <v>33</v>
      </c>
      <c r="Y406" s="35" t="s">
        <v>66</v>
      </c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s="1" customFormat="1" ht="24.95" customHeight="1" x14ac:dyDescent="0.2">
      <c r="A407" s="90">
        <v>26</v>
      </c>
      <c r="B407" s="87" t="s">
        <v>70</v>
      </c>
      <c r="C407" s="87" t="s">
        <v>144</v>
      </c>
      <c r="D407" s="89" t="s">
        <v>51</v>
      </c>
      <c r="E407" s="87" t="s">
        <v>19</v>
      </c>
      <c r="F407" s="56">
        <v>1</v>
      </c>
      <c r="G407" s="88"/>
      <c r="H407" s="88">
        <v>32.299999999999997</v>
      </c>
      <c r="I407" s="88">
        <f t="shared" si="131"/>
        <v>32.299999999999997</v>
      </c>
      <c r="J407" s="88">
        <f t="shared" si="132"/>
        <v>0</v>
      </c>
      <c r="K407" s="88">
        <f t="shared" si="133"/>
        <v>32.299999999999997</v>
      </c>
      <c r="L407" s="89">
        <f t="shared" si="134"/>
        <v>1</v>
      </c>
      <c r="M407" s="89">
        <f t="shared" si="134"/>
        <v>0</v>
      </c>
      <c r="N407" s="89">
        <f t="shared" si="134"/>
        <v>1</v>
      </c>
      <c r="O407" s="89">
        <v>2</v>
      </c>
      <c r="P407" s="89"/>
      <c r="Q407" s="89">
        <f t="shared" si="135"/>
        <v>2</v>
      </c>
      <c r="R407" s="87" t="s">
        <v>32</v>
      </c>
      <c r="S407" s="87">
        <v>8</v>
      </c>
      <c r="T407" s="35">
        <v>43067</v>
      </c>
      <c r="U407" s="35">
        <v>43067</v>
      </c>
      <c r="V407" s="87" t="s">
        <v>145</v>
      </c>
      <c r="W407" s="35">
        <v>46022</v>
      </c>
      <c r="X407" s="87" t="s">
        <v>33</v>
      </c>
      <c r="Y407" s="35" t="s">
        <v>66</v>
      </c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s="1" customFormat="1" ht="24.95" customHeight="1" x14ac:dyDescent="0.2">
      <c r="A408" s="90">
        <v>26</v>
      </c>
      <c r="B408" s="87" t="s">
        <v>70</v>
      </c>
      <c r="C408" s="87" t="s">
        <v>144</v>
      </c>
      <c r="D408" s="89" t="s">
        <v>52</v>
      </c>
      <c r="E408" s="87" t="s">
        <v>19</v>
      </c>
      <c r="F408" s="56">
        <v>1</v>
      </c>
      <c r="G408" s="88"/>
      <c r="H408" s="88">
        <v>36.6</v>
      </c>
      <c r="I408" s="88">
        <f t="shared" si="131"/>
        <v>36.6</v>
      </c>
      <c r="J408" s="88">
        <f t="shared" si="132"/>
        <v>0</v>
      </c>
      <c r="K408" s="88">
        <f t="shared" si="133"/>
        <v>36.6</v>
      </c>
      <c r="L408" s="89">
        <f t="shared" si="134"/>
        <v>1</v>
      </c>
      <c r="M408" s="89">
        <f t="shared" si="134"/>
        <v>0</v>
      </c>
      <c r="N408" s="89">
        <f t="shared" si="134"/>
        <v>1</v>
      </c>
      <c r="O408" s="89">
        <v>2</v>
      </c>
      <c r="P408" s="89"/>
      <c r="Q408" s="89">
        <f t="shared" si="135"/>
        <v>2</v>
      </c>
      <c r="R408" s="87" t="s">
        <v>32</v>
      </c>
      <c r="S408" s="87">
        <v>8</v>
      </c>
      <c r="T408" s="35">
        <v>43067</v>
      </c>
      <c r="U408" s="35">
        <v>43067</v>
      </c>
      <c r="V408" s="87" t="s">
        <v>145</v>
      </c>
      <c r="W408" s="35">
        <v>46022</v>
      </c>
      <c r="X408" s="87" t="s">
        <v>33</v>
      </c>
      <c r="Y408" s="35" t="s">
        <v>66</v>
      </c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s="1" customFormat="1" ht="24.95" customHeight="1" x14ac:dyDescent="0.2">
      <c r="A409" s="90">
        <v>26</v>
      </c>
      <c r="B409" s="87" t="s">
        <v>70</v>
      </c>
      <c r="C409" s="87" t="s">
        <v>144</v>
      </c>
      <c r="D409" s="89" t="s">
        <v>54</v>
      </c>
      <c r="E409" s="87" t="s">
        <v>19</v>
      </c>
      <c r="F409" s="56">
        <v>2</v>
      </c>
      <c r="G409" s="88"/>
      <c r="H409" s="88">
        <v>47.6</v>
      </c>
      <c r="I409" s="88">
        <f t="shared" si="131"/>
        <v>47.6</v>
      </c>
      <c r="J409" s="88">
        <f t="shared" si="132"/>
        <v>0</v>
      </c>
      <c r="K409" s="88">
        <f t="shared" si="133"/>
        <v>47.6</v>
      </c>
      <c r="L409" s="89">
        <f t="shared" si="134"/>
        <v>1</v>
      </c>
      <c r="M409" s="89">
        <f t="shared" si="134"/>
        <v>0</v>
      </c>
      <c r="N409" s="89">
        <f t="shared" si="134"/>
        <v>1</v>
      </c>
      <c r="O409" s="89">
        <v>3</v>
      </c>
      <c r="P409" s="89"/>
      <c r="Q409" s="89">
        <f t="shared" si="135"/>
        <v>3</v>
      </c>
      <c r="R409" s="87" t="s">
        <v>32</v>
      </c>
      <c r="S409" s="87">
        <v>8</v>
      </c>
      <c r="T409" s="35">
        <v>43067</v>
      </c>
      <c r="U409" s="35">
        <v>43067</v>
      </c>
      <c r="V409" s="87" t="s">
        <v>145</v>
      </c>
      <c r="W409" s="35">
        <v>46022</v>
      </c>
      <c r="X409" s="87" t="s">
        <v>33</v>
      </c>
      <c r="Y409" s="35" t="s">
        <v>66</v>
      </c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s="1" customFormat="1" ht="24.95" customHeight="1" x14ac:dyDescent="0.2">
      <c r="A410" s="90">
        <v>26</v>
      </c>
      <c r="B410" s="87" t="s">
        <v>70</v>
      </c>
      <c r="C410" s="87" t="s">
        <v>144</v>
      </c>
      <c r="D410" s="89" t="s">
        <v>55</v>
      </c>
      <c r="E410" s="87" t="s">
        <v>19</v>
      </c>
      <c r="F410" s="56">
        <v>2</v>
      </c>
      <c r="G410" s="88"/>
      <c r="H410" s="88">
        <v>50.9</v>
      </c>
      <c r="I410" s="88">
        <f t="shared" si="131"/>
        <v>50.9</v>
      </c>
      <c r="J410" s="88">
        <f t="shared" si="132"/>
        <v>0</v>
      </c>
      <c r="K410" s="88">
        <f t="shared" si="133"/>
        <v>50.9</v>
      </c>
      <c r="L410" s="89">
        <f t="shared" si="134"/>
        <v>1</v>
      </c>
      <c r="M410" s="89">
        <f t="shared" si="134"/>
        <v>0</v>
      </c>
      <c r="N410" s="89">
        <f t="shared" si="134"/>
        <v>1</v>
      </c>
      <c r="O410" s="89">
        <v>2</v>
      </c>
      <c r="P410" s="89"/>
      <c r="Q410" s="89">
        <f t="shared" si="135"/>
        <v>2</v>
      </c>
      <c r="R410" s="87" t="s">
        <v>32</v>
      </c>
      <c r="S410" s="87">
        <v>8</v>
      </c>
      <c r="T410" s="35">
        <v>43067</v>
      </c>
      <c r="U410" s="35">
        <v>43067</v>
      </c>
      <c r="V410" s="87" t="s">
        <v>145</v>
      </c>
      <c r="W410" s="35">
        <v>46022</v>
      </c>
      <c r="X410" s="87" t="s">
        <v>33</v>
      </c>
      <c r="Y410" s="35" t="s">
        <v>66</v>
      </c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s="1" customFormat="1" ht="24.95" customHeight="1" x14ac:dyDescent="0.2">
      <c r="A411" s="90">
        <v>26</v>
      </c>
      <c r="B411" s="87" t="s">
        <v>70</v>
      </c>
      <c r="C411" s="87" t="s">
        <v>144</v>
      </c>
      <c r="D411" s="89" t="s">
        <v>56</v>
      </c>
      <c r="E411" s="87" t="s">
        <v>19</v>
      </c>
      <c r="F411" s="56">
        <v>2</v>
      </c>
      <c r="G411" s="88"/>
      <c r="H411" s="88">
        <v>53.4</v>
      </c>
      <c r="I411" s="88">
        <f t="shared" si="131"/>
        <v>53.4</v>
      </c>
      <c r="J411" s="88">
        <f t="shared" si="132"/>
        <v>0</v>
      </c>
      <c r="K411" s="88">
        <f t="shared" si="133"/>
        <v>53.4</v>
      </c>
      <c r="L411" s="89">
        <f t="shared" si="134"/>
        <v>1</v>
      </c>
      <c r="M411" s="89">
        <f t="shared" si="134"/>
        <v>0</v>
      </c>
      <c r="N411" s="89">
        <f t="shared" si="134"/>
        <v>1</v>
      </c>
      <c r="O411" s="89">
        <v>4</v>
      </c>
      <c r="P411" s="89"/>
      <c r="Q411" s="89">
        <f t="shared" si="135"/>
        <v>4</v>
      </c>
      <c r="R411" s="87" t="s">
        <v>32</v>
      </c>
      <c r="S411" s="87">
        <v>8</v>
      </c>
      <c r="T411" s="35">
        <v>43067</v>
      </c>
      <c r="U411" s="35">
        <v>43067</v>
      </c>
      <c r="V411" s="87" t="s">
        <v>145</v>
      </c>
      <c r="W411" s="35">
        <v>46022</v>
      </c>
      <c r="X411" s="87" t="s">
        <v>33</v>
      </c>
      <c r="Y411" s="35" t="s">
        <v>66</v>
      </c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s="6" customFormat="1" ht="24.95" customHeight="1" x14ac:dyDescent="0.2">
      <c r="A412" s="22">
        <v>26</v>
      </c>
      <c r="B412" s="34" t="s">
        <v>70</v>
      </c>
      <c r="C412" s="34" t="s">
        <v>144</v>
      </c>
      <c r="D412" s="57">
        <f>COUNTA(D392:D411)</f>
        <v>20</v>
      </c>
      <c r="E412" s="34" t="s">
        <v>46</v>
      </c>
      <c r="F412" s="58"/>
      <c r="G412" s="59">
        <v>1024.8</v>
      </c>
      <c r="H412" s="59">
        <f>SUM(H392:H411)</f>
        <v>840.99999999999989</v>
      </c>
      <c r="I412" s="59">
        <f t="shared" ref="I412:O412" si="136">SUM(I392:I411)</f>
        <v>840.99999999999989</v>
      </c>
      <c r="J412" s="59">
        <f t="shared" si="136"/>
        <v>102.5</v>
      </c>
      <c r="K412" s="59">
        <f t="shared" si="136"/>
        <v>738.49999999999989</v>
      </c>
      <c r="L412" s="57">
        <f t="shared" si="136"/>
        <v>20</v>
      </c>
      <c r="M412" s="57">
        <f t="shared" si="136"/>
        <v>2</v>
      </c>
      <c r="N412" s="57">
        <f t="shared" si="136"/>
        <v>18</v>
      </c>
      <c r="O412" s="57">
        <f t="shared" si="136"/>
        <v>48</v>
      </c>
      <c r="P412" s="57"/>
      <c r="Q412" s="57">
        <f t="shared" si="135"/>
        <v>48</v>
      </c>
      <c r="R412" s="60"/>
      <c r="S412" s="34">
        <v>8</v>
      </c>
      <c r="T412" s="42">
        <v>43067</v>
      </c>
      <c r="U412" s="42">
        <v>43067</v>
      </c>
      <c r="V412" s="34" t="s">
        <v>145</v>
      </c>
      <c r="W412" s="42">
        <v>46022</v>
      </c>
      <c r="X412" s="34" t="s">
        <v>33</v>
      </c>
      <c r="Y412" s="42" t="s">
        <v>66</v>
      </c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</row>
    <row r="413" spans="1:37" s="1" customFormat="1" ht="24.95" customHeight="1" x14ac:dyDescent="0.2">
      <c r="A413" s="90">
        <v>27</v>
      </c>
      <c r="B413" s="87" t="s">
        <v>70</v>
      </c>
      <c r="C413" s="87" t="s">
        <v>146</v>
      </c>
      <c r="D413" s="89" t="s">
        <v>31</v>
      </c>
      <c r="E413" s="87" t="s">
        <v>19</v>
      </c>
      <c r="F413" s="56">
        <v>3</v>
      </c>
      <c r="G413" s="88"/>
      <c r="H413" s="88">
        <v>65.599999999999994</v>
      </c>
      <c r="I413" s="88">
        <f t="shared" ref="I413:I424" si="137">IF(R413="Подлежит расселению",H413,IF(R413="Расселено",0,IF(R413="Пустующие",0,IF(R413="В суде",H413))))</f>
        <v>65.599999999999994</v>
      </c>
      <c r="J413" s="88">
        <f t="shared" ref="J413:J424" si="138">IF(E413="Муниципальная",I413,IF(E413="Частная",0))</f>
        <v>0</v>
      </c>
      <c r="K413" s="88">
        <f t="shared" ref="K413:K424" si="139">IF(E413="Муниципальная",0,IF(E413="Частная",I413))</f>
        <v>65.599999999999994</v>
      </c>
      <c r="L413" s="89">
        <f t="shared" ref="L413:N424" si="140">IF(I413&gt;0,1,IF(I413=0,0))</f>
        <v>1</v>
      </c>
      <c r="M413" s="89">
        <f t="shared" si="140"/>
        <v>0</v>
      </c>
      <c r="N413" s="89">
        <f t="shared" si="140"/>
        <v>1</v>
      </c>
      <c r="O413" s="89">
        <v>6</v>
      </c>
      <c r="P413" s="89"/>
      <c r="Q413" s="89">
        <f t="shared" si="135"/>
        <v>6</v>
      </c>
      <c r="R413" s="87" t="s">
        <v>32</v>
      </c>
      <c r="S413" s="87">
        <v>7</v>
      </c>
      <c r="T413" s="35">
        <v>43067</v>
      </c>
      <c r="U413" s="35">
        <v>43067</v>
      </c>
      <c r="V413" s="87" t="s">
        <v>147</v>
      </c>
      <c r="W413" s="35">
        <v>44196</v>
      </c>
      <c r="X413" s="87" t="s">
        <v>33</v>
      </c>
      <c r="Y413" s="35" t="s">
        <v>66</v>
      </c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s="1" customFormat="1" ht="24.95" customHeight="1" x14ac:dyDescent="0.2">
      <c r="A414" s="90">
        <v>27</v>
      </c>
      <c r="B414" s="87" t="s">
        <v>70</v>
      </c>
      <c r="C414" s="87" t="s">
        <v>146</v>
      </c>
      <c r="D414" s="89" t="s">
        <v>35</v>
      </c>
      <c r="E414" s="87" t="s">
        <v>19</v>
      </c>
      <c r="F414" s="56">
        <v>2</v>
      </c>
      <c r="G414" s="88"/>
      <c r="H414" s="88">
        <v>54.4</v>
      </c>
      <c r="I414" s="88">
        <f t="shared" si="137"/>
        <v>54.4</v>
      </c>
      <c r="J414" s="88">
        <f t="shared" si="138"/>
        <v>0</v>
      </c>
      <c r="K414" s="88">
        <f t="shared" si="139"/>
        <v>54.4</v>
      </c>
      <c r="L414" s="89">
        <f t="shared" si="140"/>
        <v>1</v>
      </c>
      <c r="M414" s="89">
        <f t="shared" si="140"/>
        <v>0</v>
      </c>
      <c r="N414" s="89">
        <f t="shared" si="140"/>
        <v>1</v>
      </c>
      <c r="O414" s="89">
        <v>2</v>
      </c>
      <c r="P414" s="89"/>
      <c r="Q414" s="89">
        <f t="shared" si="135"/>
        <v>2</v>
      </c>
      <c r="R414" s="87" t="s">
        <v>32</v>
      </c>
      <c r="S414" s="87">
        <v>7</v>
      </c>
      <c r="T414" s="35">
        <v>43067</v>
      </c>
      <c r="U414" s="35">
        <v>43067</v>
      </c>
      <c r="V414" s="87" t="s">
        <v>147</v>
      </c>
      <c r="W414" s="35">
        <v>44196</v>
      </c>
      <c r="X414" s="87" t="s">
        <v>33</v>
      </c>
      <c r="Y414" s="35" t="s">
        <v>66</v>
      </c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s="1" customFormat="1" ht="24.95" customHeight="1" x14ac:dyDescent="0.2">
      <c r="A415" s="90">
        <v>27</v>
      </c>
      <c r="B415" s="87" t="s">
        <v>70</v>
      </c>
      <c r="C415" s="87" t="s">
        <v>146</v>
      </c>
      <c r="D415" s="89" t="s">
        <v>36</v>
      </c>
      <c r="E415" s="87" t="s">
        <v>19</v>
      </c>
      <c r="F415" s="56">
        <v>3</v>
      </c>
      <c r="G415" s="88"/>
      <c r="H415" s="88">
        <v>68</v>
      </c>
      <c r="I415" s="88">
        <f t="shared" si="137"/>
        <v>68</v>
      </c>
      <c r="J415" s="88">
        <f t="shared" si="138"/>
        <v>0</v>
      </c>
      <c r="K415" s="88">
        <f t="shared" si="139"/>
        <v>68</v>
      </c>
      <c r="L415" s="89">
        <f t="shared" si="140"/>
        <v>1</v>
      </c>
      <c r="M415" s="89">
        <f t="shared" si="140"/>
        <v>0</v>
      </c>
      <c r="N415" s="89">
        <f t="shared" si="140"/>
        <v>1</v>
      </c>
      <c r="O415" s="89">
        <v>3</v>
      </c>
      <c r="P415" s="89"/>
      <c r="Q415" s="89">
        <f t="shared" si="135"/>
        <v>3</v>
      </c>
      <c r="R415" s="87" t="s">
        <v>32</v>
      </c>
      <c r="S415" s="87">
        <v>7</v>
      </c>
      <c r="T415" s="35">
        <v>43067</v>
      </c>
      <c r="U415" s="35">
        <v>43067</v>
      </c>
      <c r="V415" s="87" t="s">
        <v>147</v>
      </c>
      <c r="W415" s="35">
        <v>44196</v>
      </c>
      <c r="X415" s="87" t="s">
        <v>33</v>
      </c>
      <c r="Y415" s="35" t="s">
        <v>66</v>
      </c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s="1" customFormat="1" ht="24.95" customHeight="1" x14ac:dyDescent="0.2">
      <c r="A416" s="90">
        <v>27</v>
      </c>
      <c r="B416" s="87" t="s">
        <v>70</v>
      </c>
      <c r="C416" s="87" t="s">
        <v>146</v>
      </c>
      <c r="D416" s="89" t="s">
        <v>37</v>
      </c>
      <c r="E416" s="87" t="s">
        <v>19</v>
      </c>
      <c r="F416" s="56">
        <v>2</v>
      </c>
      <c r="G416" s="88"/>
      <c r="H416" s="88">
        <v>53.5</v>
      </c>
      <c r="I416" s="88">
        <f t="shared" si="137"/>
        <v>53.5</v>
      </c>
      <c r="J416" s="88">
        <f t="shared" si="138"/>
        <v>0</v>
      </c>
      <c r="K416" s="88">
        <f t="shared" si="139"/>
        <v>53.5</v>
      </c>
      <c r="L416" s="89">
        <f t="shared" si="140"/>
        <v>1</v>
      </c>
      <c r="M416" s="89">
        <f t="shared" si="140"/>
        <v>0</v>
      </c>
      <c r="N416" s="89">
        <f t="shared" si="140"/>
        <v>1</v>
      </c>
      <c r="O416" s="89">
        <v>4</v>
      </c>
      <c r="P416" s="89"/>
      <c r="Q416" s="89">
        <f t="shared" si="135"/>
        <v>4</v>
      </c>
      <c r="R416" s="87" t="s">
        <v>32</v>
      </c>
      <c r="S416" s="87">
        <v>7</v>
      </c>
      <c r="T416" s="35">
        <v>43067</v>
      </c>
      <c r="U416" s="35">
        <v>43067</v>
      </c>
      <c r="V416" s="87" t="s">
        <v>147</v>
      </c>
      <c r="W416" s="35">
        <v>44196</v>
      </c>
      <c r="X416" s="87" t="s">
        <v>33</v>
      </c>
      <c r="Y416" s="35" t="s">
        <v>66</v>
      </c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s="1" customFormat="1" ht="24.95" customHeight="1" x14ac:dyDescent="0.2">
      <c r="A417" s="90">
        <v>27</v>
      </c>
      <c r="B417" s="87" t="s">
        <v>70</v>
      </c>
      <c r="C417" s="87" t="s">
        <v>146</v>
      </c>
      <c r="D417" s="89" t="s">
        <v>38</v>
      </c>
      <c r="E417" s="87" t="s">
        <v>19</v>
      </c>
      <c r="F417" s="56">
        <v>3</v>
      </c>
      <c r="G417" s="88"/>
      <c r="H417" s="88">
        <v>65.8</v>
      </c>
      <c r="I417" s="88">
        <f t="shared" si="137"/>
        <v>65.8</v>
      </c>
      <c r="J417" s="88">
        <f t="shared" si="138"/>
        <v>0</v>
      </c>
      <c r="K417" s="88">
        <f t="shared" si="139"/>
        <v>65.8</v>
      </c>
      <c r="L417" s="89">
        <f t="shared" si="140"/>
        <v>1</v>
      </c>
      <c r="M417" s="89">
        <f t="shared" si="140"/>
        <v>0</v>
      </c>
      <c r="N417" s="89">
        <f t="shared" si="140"/>
        <v>1</v>
      </c>
      <c r="O417" s="89">
        <v>3</v>
      </c>
      <c r="P417" s="89"/>
      <c r="Q417" s="89">
        <f t="shared" si="135"/>
        <v>3</v>
      </c>
      <c r="R417" s="87" t="s">
        <v>32</v>
      </c>
      <c r="S417" s="87">
        <v>7</v>
      </c>
      <c r="T417" s="35">
        <v>43067</v>
      </c>
      <c r="U417" s="35">
        <v>43067</v>
      </c>
      <c r="V417" s="87" t="s">
        <v>147</v>
      </c>
      <c r="W417" s="35">
        <v>44196</v>
      </c>
      <c r="X417" s="87" t="s">
        <v>33</v>
      </c>
      <c r="Y417" s="35" t="s">
        <v>66</v>
      </c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s="1" customFormat="1" ht="24.95" customHeight="1" x14ac:dyDescent="0.2">
      <c r="A418" s="90">
        <v>27</v>
      </c>
      <c r="B418" s="87" t="s">
        <v>70</v>
      </c>
      <c r="C418" s="87" t="s">
        <v>146</v>
      </c>
      <c r="D418" s="89" t="s">
        <v>39</v>
      </c>
      <c r="E418" s="87" t="s">
        <v>18</v>
      </c>
      <c r="F418" s="56">
        <v>2</v>
      </c>
      <c r="G418" s="88"/>
      <c r="H418" s="88">
        <v>53.7</v>
      </c>
      <c r="I418" s="88">
        <f t="shared" si="137"/>
        <v>53.7</v>
      </c>
      <c r="J418" s="88">
        <f t="shared" si="138"/>
        <v>53.7</v>
      </c>
      <c r="K418" s="88">
        <f t="shared" si="139"/>
        <v>0</v>
      </c>
      <c r="L418" s="89">
        <f t="shared" si="140"/>
        <v>1</v>
      </c>
      <c r="M418" s="89">
        <f t="shared" si="140"/>
        <v>1</v>
      </c>
      <c r="N418" s="89">
        <f t="shared" si="140"/>
        <v>0</v>
      </c>
      <c r="O418" s="89">
        <v>3</v>
      </c>
      <c r="P418" s="89"/>
      <c r="Q418" s="89">
        <f t="shared" si="135"/>
        <v>3</v>
      </c>
      <c r="R418" s="87" t="s">
        <v>32</v>
      </c>
      <c r="S418" s="87">
        <v>7</v>
      </c>
      <c r="T418" s="35">
        <v>43067</v>
      </c>
      <c r="U418" s="35">
        <v>43067</v>
      </c>
      <c r="V418" s="87" t="s">
        <v>147</v>
      </c>
      <c r="W418" s="35">
        <v>44196</v>
      </c>
      <c r="X418" s="87" t="s">
        <v>33</v>
      </c>
      <c r="Y418" s="35" t="s">
        <v>66</v>
      </c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s="1" customFormat="1" ht="24.95" customHeight="1" x14ac:dyDescent="0.2">
      <c r="A419" s="90">
        <v>27</v>
      </c>
      <c r="B419" s="87" t="s">
        <v>70</v>
      </c>
      <c r="C419" s="87" t="s">
        <v>146</v>
      </c>
      <c r="D419" s="89" t="s">
        <v>40</v>
      </c>
      <c r="E419" s="87" t="s">
        <v>19</v>
      </c>
      <c r="F419" s="56">
        <v>3</v>
      </c>
      <c r="G419" s="88"/>
      <c r="H419" s="88">
        <v>65.900000000000006</v>
      </c>
      <c r="I419" s="88">
        <f t="shared" si="137"/>
        <v>65.900000000000006</v>
      </c>
      <c r="J419" s="88">
        <f t="shared" si="138"/>
        <v>0</v>
      </c>
      <c r="K419" s="88">
        <f t="shared" si="139"/>
        <v>65.900000000000006</v>
      </c>
      <c r="L419" s="89">
        <f t="shared" si="140"/>
        <v>1</v>
      </c>
      <c r="M419" s="89">
        <f t="shared" si="140"/>
        <v>0</v>
      </c>
      <c r="N419" s="89">
        <f t="shared" si="140"/>
        <v>1</v>
      </c>
      <c r="O419" s="89">
        <v>4</v>
      </c>
      <c r="P419" s="89"/>
      <c r="Q419" s="89">
        <f t="shared" si="135"/>
        <v>4</v>
      </c>
      <c r="R419" s="87" t="s">
        <v>32</v>
      </c>
      <c r="S419" s="87">
        <v>7</v>
      </c>
      <c r="T419" s="35">
        <v>43067</v>
      </c>
      <c r="U419" s="35">
        <v>43067</v>
      </c>
      <c r="V419" s="87" t="s">
        <v>147</v>
      </c>
      <c r="W419" s="35">
        <v>44196</v>
      </c>
      <c r="X419" s="87" t="s">
        <v>33</v>
      </c>
      <c r="Y419" s="35" t="s">
        <v>66</v>
      </c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s="1" customFormat="1" ht="24.95" customHeight="1" x14ac:dyDescent="0.2">
      <c r="A420" s="90">
        <v>27</v>
      </c>
      <c r="B420" s="87" t="s">
        <v>70</v>
      </c>
      <c r="C420" s="87" t="s">
        <v>146</v>
      </c>
      <c r="D420" s="89" t="s">
        <v>41</v>
      </c>
      <c r="E420" s="87" t="s">
        <v>19</v>
      </c>
      <c r="F420" s="56">
        <v>2</v>
      </c>
      <c r="G420" s="88"/>
      <c r="H420" s="88">
        <v>54.5</v>
      </c>
      <c r="I420" s="88">
        <f t="shared" si="137"/>
        <v>54.5</v>
      </c>
      <c r="J420" s="88">
        <f t="shared" si="138"/>
        <v>0</v>
      </c>
      <c r="K420" s="88">
        <f t="shared" si="139"/>
        <v>54.5</v>
      </c>
      <c r="L420" s="89">
        <f t="shared" si="140"/>
        <v>1</v>
      </c>
      <c r="M420" s="89">
        <f t="shared" si="140"/>
        <v>0</v>
      </c>
      <c r="N420" s="89">
        <f t="shared" si="140"/>
        <v>1</v>
      </c>
      <c r="O420" s="89">
        <v>5</v>
      </c>
      <c r="P420" s="89"/>
      <c r="Q420" s="89">
        <f t="shared" si="135"/>
        <v>5</v>
      </c>
      <c r="R420" s="87" t="s">
        <v>32</v>
      </c>
      <c r="S420" s="87">
        <v>7</v>
      </c>
      <c r="T420" s="35">
        <v>43067</v>
      </c>
      <c r="U420" s="35">
        <v>43067</v>
      </c>
      <c r="V420" s="87" t="s">
        <v>147</v>
      </c>
      <c r="W420" s="35">
        <v>44196</v>
      </c>
      <c r="X420" s="87" t="s">
        <v>33</v>
      </c>
      <c r="Y420" s="35" t="s">
        <v>66</v>
      </c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s="1" customFormat="1" ht="24.95" customHeight="1" x14ac:dyDescent="0.2">
      <c r="A421" s="90">
        <v>27</v>
      </c>
      <c r="B421" s="87" t="s">
        <v>70</v>
      </c>
      <c r="C421" s="87" t="s">
        <v>146</v>
      </c>
      <c r="D421" s="89" t="s">
        <v>42</v>
      </c>
      <c r="E421" s="87" t="s">
        <v>18</v>
      </c>
      <c r="F421" s="56">
        <v>2</v>
      </c>
      <c r="G421" s="88"/>
      <c r="H421" s="88">
        <v>52.9</v>
      </c>
      <c r="I421" s="88">
        <f t="shared" si="137"/>
        <v>52.9</v>
      </c>
      <c r="J421" s="88">
        <f t="shared" si="138"/>
        <v>52.9</v>
      </c>
      <c r="K421" s="88">
        <f t="shared" si="139"/>
        <v>0</v>
      </c>
      <c r="L421" s="89">
        <f t="shared" si="140"/>
        <v>1</v>
      </c>
      <c r="M421" s="89">
        <f t="shared" si="140"/>
        <v>1</v>
      </c>
      <c r="N421" s="89">
        <f t="shared" si="140"/>
        <v>0</v>
      </c>
      <c r="O421" s="89">
        <v>6</v>
      </c>
      <c r="P421" s="89"/>
      <c r="Q421" s="89">
        <f t="shared" si="135"/>
        <v>6</v>
      </c>
      <c r="R421" s="87" t="s">
        <v>32</v>
      </c>
      <c r="S421" s="87">
        <v>7</v>
      </c>
      <c r="T421" s="35">
        <v>43067</v>
      </c>
      <c r="U421" s="35">
        <v>43067</v>
      </c>
      <c r="V421" s="87" t="s">
        <v>147</v>
      </c>
      <c r="W421" s="35">
        <v>44196</v>
      </c>
      <c r="X421" s="87" t="s">
        <v>33</v>
      </c>
      <c r="Y421" s="35" t="s">
        <v>66</v>
      </c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s="1" customFormat="1" ht="24.95" customHeight="1" x14ac:dyDescent="0.2">
      <c r="A422" s="90">
        <v>27</v>
      </c>
      <c r="B422" s="87" t="s">
        <v>70</v>
      </c>
      <c r="C422" s="87" t="s">
        <v>146</v>
      </c>
      <c r="D422" s="89" t="s">
        <v>43</v>
      </c>
      <c r="E422" s="87" t="s">
        <v>19</v>
      </c>
      <c r="F422" s="56">
        <v>3</v>
      </c>
      <c r="G422" s="88"/>
      <c r="H422" s="88">
        <v>66.099999999999994</v>
      </c>
      <c r="I422" s="88">
        <f t="shared" si="137"/>
        <v>66.099999999999994</v>
      </c>
      <c r="J422" s="88">
        <f t="shared" si="138"/>
        <v>0</v>
      </c>
      <c r="K422" s="88">
        <f t="shared" si="139"/>
        <v>66.099999999999994</v>
      </c>
      <c r="L422" s="89">
        <f t="shared" si="140"/>
        <v>1</v>
      </c>
      <c r="M422" s="89">
        <f t="shared" si="140"/>
        <v>0</v>
      </c>
      <c r="N422" s="89">
        <f t="shared" si="140"/>
        <v>1</v>
      </c>
      <c r="O422" s="89">
        <v>4</v>
      </c>
      <c r="P422" s="89"/>
      <c r="Q422" s="89">
        <f t="shared" si="135"/>
        <v>4</v>
      </c>
      <c r="R422" s="87" t="s">
        <v>32</v>
      </c>
      <c r="S422" s="87">
        <v>7</v>
      </c>
      <c r="T422" s="35">
        <v>43067</v>
      </c>
      <c r="U422" s="35">
        <v>43067</v>
      </c>
      <c r="V422" s="87" t="s">
        <v>147</v>
      </c>
      <c r="W422" s="35">
        <v>44196</v>
      </c>
      <c r="X422" s="87" t="s">
        <v>33</v>
      </c>
      <c r="Y422" s="35" t="s">
        <v>66</v>
      </c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s="1" customFormat="1" ht="24.95" customHeight="1" x14ac:dyDescent="0.2">
      <c r="A423" s="90">
        <v>27</v>
      </c>
      <c r="B423" s="87" t="s">
        <v>70</v>
      </c>
      <c r="C423" s="87" t="s">
        <v>146</v>
      </c>
      <c r="D423" s="89" t="s">
        <v>44</v>
      </c>
      <c r="E423" s="87" t="s">
        <v>19</v>
      </c>
      <c r="F423" s="56">
        <v>2</v>
      </c>
      <c r="G423" s="88"/>
      <c r="H423" s="88">
        <v>53.4</v>
      </c>
      <c r="I423" s="88">
        <f t="shared" si="137"/>
        <v>53.4</v>
      </c>
      <c r="J423" s="88">
        <f t="shared" si="138"/>
        <v>0</v>
      </c>
      <c r="K423" s="88">
        <f t="shared" si="139"/>
        <v>53.4</v>
      </c>
      <c r="L423" s="89">
        <f t="shared" si="140"/>
        <v>1</v>
      </c>
      <c r="M423" s="89">
        <f t="shared" si="140"/>
        <v>0</v>
      </c>
      <c r="N423" s="89">
        <f t="shared" si="140"/>
        <v>1</v>
      </c>
      <c r="O423" s="89">
        <v>1</v>
      </c>
      <c r="P423" s="89"/>
      <c r="Q423" s="89">
        <f t="shared" si="135"/>
        <v>1</v>
      </c>
      <c r="R423" s="87" t="s">
        <v>32</v>
      </c>
      <c r="S423" s="87">
        <v>7</v>
      </c>
      <c r="T423" s="35">
        <v>43067</v>
      </c>
      <c r="U423" s="35">
        <v>43067</v>
      </c>
      <c r="V423" s="87" t="s">
        <v>147</v>
      </c>
      <c r="W423" s="35">
        <v>44196</v>
      </c>
      <c r="X423" s="87" t="s">
        <v>33</v>
      </c>
      <c r="Y423" s="35" t="s">
        <v>66</v>
      </c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s="1" customFormat="1" ht="24.95" customHeight="1" x14ac:dyDescent="0.2">
      <c r="A424" s="90">
        <v>27</v>
      </c>
      <c r="B424" s="87" t="s">
        <v>70</v>
      </c>
      <c r="C424" s="87" t="s">
        <v>146</v>
      </c>
      <c r="D424" s="89" t="s">
        <v>45</v>
      </c>
      <c r="E424" s="87" t="s">
        <v>19</v>
      </c>
      <c r="F424" s="56">
        <v>3</v>
      </c>
      <c r="G424" s="88"/>
      <c r="H424" s="88">
        <v>67.5</v>
      </c>
      <c r="I424" s="88">
        <f t="shared" si="137"/>
        <v>67.5</v>
      </c>
      <c r="J424" s="88">
        <f t="shared" si="138"/>
        <v>0</v>
      </c>
      <c r="K424" s="88">
        <f t="shared" si="139"/>
        <v>67.5</v>
      </c>
      <c r="L424" s="89">
        <f t="shared" si="140"/>
        <v>1</v>
      </c>
      <c r="M424" s="89">
        <f t="shared" si="140"/>
        <v>0</v>
      </c>
      <c r="N424" s="89">
        <f t="shared" si="140"/>
        <v>1</v>
      </c>
      <c r="O424" s="89">
        <v>1</v>
      </c>
      <c r="P424" s="89"/>
      <c r="Q424" s="89">
        <f t="shared" si="135"/>
        <v>1</v>
      </c>
      <c r="R424" s="87" t="s">
        <v>32</v>
      </c>
      <c r="S424" s="87">
        <v>7</v>
      </c>
      <c r="T424" s="35">
        <v>43067</v>
      </c>
      <c r="U424" s="35">
        <v>43067</v>
      </c>
      <c r="V424" s="87" t="s">
        <v>147</v>
      </c>
      <c r="W424" s="35">
        <v>44196</v>
      </c>
      <c r="X424" s="87" t="s">
        <v>33</v>
      </c>
      <c r="Y424" s="35" t="s">
        <v>66</v>
      </c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s="6" customFormat="1" ht="24.95" customHeight="1" x14ac:dyDescent="0.2">
      <c r="A425" s="22">
        <v>27</v>
      </c>
      <c r="B425" s="34" t="s">
        <v>70</v>
      </c>
      <c r="C425" s="34" t="s">
        <v>146</v>
      </c>
      <c r="D425" s="57">
        <f>COUNTA(D413:D424)</f>
        <v>12</v>
      </c>
      <c r="E425" s="34" t="s">
        <v>46</v>
      </c>
      <c r="F425" s="58"/>
      <c r="G425" s="59">
        <v>1024.8</v>
      </c>
      <c r="H425" s="59">
        <f>SUM(H413:H424)</f>
        <v>721.3</v>
      </c>
      <c r="I425" s="59">
        <f t="shared" ref="I425:O425" si="141">SUM(I413:I424)</f>
        <v>721.3</v>
      </c>
      <c r="J425" s="59">
        <f t="shared" si="141"/>
        <v>106.6</v>
      </c>
      <c r="K425" s="59">
        <f t="shared" si="141"/>
        <v>614.70000000000005</v>
      </c>
      <c r="L425" s="57">
        <f t="shared" si="141"/>
        <v>12</v>
      </c>
      <c r="M425" s="57">
        <f t="shared" si="141"/>
        <v>2</v>
      </c>
      <c r="N425" s="57">
        <f t="shared" si="141"/>
        <v>10</v>
      </c>
      <c r="O425" s="57">
        <f t="shared" si="141"/>
        <v>42</v>
      </c>
      <c r="P425" s="57"/>
      <c r="Q425" s="57">
        <f t="shared" si="135"/>
        <v>42</v>
      </c>
      <c r="R425" s="60"/>
      <c r="S425" s="34">
        <v>8</v>
      </c>
      <c r="T425" s="42">
        <v>43067</v>
      </c>
      <c r="U425" s="42">
        <v>43067</v>
      </c>
      <c r="V425" s="34" t="s">
        <v>147</v>
      </c>
      <c r="W425" s="42">
        <v>44196</v>
      </c>
      <c r="X425" s="34" t="s">
        <v>33</v>
      </c>
      <c r="Y425" s="42" t="s">
        <v>66</v>
      </c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</row>
    <row r="426" spans="1:37" s="1" customFormat="1" ht="24.95" customHeight="1" x14ac:dyDescent="0.2">
      <c r="A426" s="90">
        <v>28</v>
      </c>
      <c r="B426" s="87" t="s">
        <v>70</v>
      </c>
      <c r="C426" s="87" t="s">
        <v>148</v>
      </c>
      <c r="D426" s="89" t="s">
        <v>31</v>
      </c>
      <c r="E426" s="87" t="s">
        <v>18</v>
      </c>
      <c r="F426" s="56">
        <v>3</v>
      </c>
      <c r="G426" s="88"/>
      <c r="H426" s="88">
        <v>51.6</v>
      </c>
      <c r="I426" s="88">
        <f t="shared" ref="I426:I437" si="142">IF(R426="Подлежит расселению",H426,IF(R426="Расселено",0,IF(R426="Пустующие",0,IF(R426="В суде",H426))))</f>
        <v>51.6</v>
      </c>
      <c r="J426" s="88">
        <f t="shared" ref="J426:J437" si="143">IF(E426="Муниципальная",I426,IF(E426="Частная",0))</f>
        <v>51.6</v>
      </c>
      <c r="K426" s="88">
        <f t="shared" ref="K426:K437" si="144">IF(E426="Муниципальная",0,IF(E426="Частная",I426))</f>
        <v>0</v>
      </c>
      <c r="L426" s="89">
        <f t="shared" ref="L426:N437" si="145">IF(I426&gt;0,1,IF(I426=0,0))</f>
        <v>1</v>
      </c>
      <c r="M426" s="89">
        <f t="shared" si="145"/>
        <v>1</v>
      </c>
      <c r="N426" s="89">
        <f t="shared" si="145"/>
        <v>0</v>
      </c>
      <c r="O426" s="89">
        <v>2</v>
      </c>
      <c r="P426" s="89"/>
      <c r="Q426" s="89">
        <f t="shared" si="135"/>
        <v>2</v>
      </c>
      <c r="R426" s="87" t="s">
        <v>32</v>
      </c>
      <c r="S426" s="87">
        <v>5</v>
      </c>
      <c r="T426" s="35">
        <v>43067</v>
      </c>
      <c r="U426" s="35">
        <v>43067</v>
      </c>
      <c r="V426" s="87" t="s">
        <v>149</v>
      </c>
      <c r="W426" s="35">
        <v>43830</v>
      </c>
      <c r="X426" s="87" t="s">
        <v>33</v>
      </c>
      <c r="Y426" s="35" t="s">
        <v>66</v>
      </c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s="1" customFormat="1" ht="24.95" customHeight="1" x14ac:dyDescent="0.2">
      <c r="A427" s="90">
        <v>28</v>
      </c>
      <c r="B427" s="87" t="s">
        <v>70</v>
      </c>
      <c r="C427" s="87" t="s">
        <v>148</v>
      </c>
      <c r="D427" s="89" t="s">
        <v>35</v>
      </c>
      <c r="E427" s="87" t="s">
        <v>19</v>
      </c>
      <c r="F427" s="56">
        <v>2</v>
      </c>
      <c r="G427" s="88"/>
      <c r="H427" s="88">
        <v>41.5</v>
      </c>
      <c r="I427" s="88">
        <f t="shared" si="142"/>
        <v>41.5</v>
      </c>
      <c r="J427" s="88">
        <f t="shared" si="143"/>
        <v>0</v>
      </c>
      <c r="K427" s="88">
        <f t="shared" si="144"/>
        <v>41.5</v>
      </c>
      <c r="L427" s="89">
        <f t="shared" si="145"/>
        <v>1</v>
      </c>
      <c r="M427" s="89">
        <f t="shared" si="145"/>
        <v>0</v>
      </c>
      <c r="N427" s="89">
        <f t="shared" si="145"/>
        <v>1</v>
      </c>
      <c r="O427" s="89">
        <v>4</v>
      </c>
      <c r="P427" s="89"/>
      <c r="Q427" s="89">
        <f t="shared" si="135"/>
        <v>4</v>
      </c>
      <c r="R427" s="87" t="s">
        <v>32</v>
      </c>
      <c r="S427" s="87">
        <v>5</v>
      </c>
      <c r="T427" s="35">
        <v>43067</v>
      </c>
      <c r="U427" s="35">
        <v>43067</v>
      </c>
      <c r="V427" s="87" t="s">
        <v>149</v>
      </c>
      <c r="W427" s="35">
        <v>43830</v>
      </c>
      <c r="X427" s="87" t="s">
        <v>33</v>
      </c>
      <c r="Y427" s="35" t="s">
        <v>66</v>
      </c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s="1" customFormat="1" ht="24.95" customHeight="1" x14ac:dyDescent="0.2">
      <c r="A428" s="90">
        <v>28</v>
      </c>
      <c r="B428" s="87" t="s">
        <v>70</v>
      </c>
      <c r="C428" s="87" t="s">
        <v>148</v>
      </c>
      <c r="D428" s="89" t="s">
        <v>36</v>
      </c>
      <c r="E428" s="87" t="s">
        <v>19</v>
      </c>
      <c r="F428" s="56">
        <v>1</v>
      </c>
      <c r="G428" s="88"/>
      <c r="H428" s="88">
        <v>31.1</v>
      </c>
      <c r="I428" s="88">
        <f t="shared" si="142"/>
        <v>31.1</v>
      </c>
      <c r="J428" s="88">
        <f t="shared" si="143"/>
        <v>0</v>
      </c>
      <c r="K428" s="88">
        <f t="shared" si="144"/>
        <v>31.1</v>
      </c>
      <c r="L428" s="89">
        <f t="shared" si="145"/>
        <v>1</v>
      </c>
      <c r="M428" s="89">
        <f t="shared" si="145"/>
        <v>0</v>
      </c>
      <c r="N428" s="89">
        <f t="shared" si="145"/>
        <v>1</v>
      </c>
      <c r="O428" s="89">
        <v>2</v>
      </c>
      <c r="P428" s="89"/>
      <c r="Q428" s="89">
        <f t="shared" si="135"/>
        <v>2</v>
      </c>
      <c r="R428" s="87" t="s">
        <v>32</v>
      </c>
      <c r="S428" s="87">
        <v>5</v>
      </c>
      <c r="T428" s="35">
        <v>43067</v>
      </c>
      <c r="U428" s="35">
        <v>43067</v>
      </c>
      <c r="V428" s="87" t="s">
        <v>149</v>
      </c>
      <c r="W428" s="35">
        <v>43830</v>
      </c>
      <c r="X428" s="87" t="s">
        <v>33</v>
      </c>
      <c r="Y428" s="35" t="s">
        <v>66</v>
      </c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s="1" customFormat="1" ht="24.95" customHeight="1" x14ac:dyDescent="0.2">
      <c r="A429" s="90">
        <v>28</v>
      </c>
      <c r="B429" s="87" t="s">
        <v>70</v>
      </c>
      <c r="C429" s="87" t="s">
        <v>148</v>
      </c>
      <c r="D429" s="89" t="s">
        <v>37</v>
      </c>
      <c r="E429" s="87" t="s">
        <v>19</v>
      </c>
      <c r="F429" s="56">
        <v>3</v>
      </c>
      <c r="G429" s="88"/>
      <c r="H429" s="88">
        <v>51.5</v>
      </c>
      <c r="I429" s="88">
        <f t="shared" si="142"/>
        <v>51.5</v>
      </c>
      <c r="J429" s="88">
        <f t="shared" si="143"/>
        <v>0</v>
      </c>
      <c r="K429" s="88">
        <f t="shared" si="144"/>
        <v>51.5</v>
      </c>
      <c r="L429" s="89">
        <f t="shared" si="145"/>
        <v>1</v>
      </c>
      <c r="M429" s="89">
        <f t="shared" si="145"/>
        <v>0</v>
      </c>
      <c r="N429" s="89">
        <f t="shared" si="145"/>
        <v>1</v>
      </c>
      <c r="O429" s="89">
        <v>5</v>
      </c>
      <c r="P429" s="89"/>
      <c r="Q429" s="89">
        <f t="shared" si="135"/>
        <v>5</v>
      </c>
      <c r="R429" s="87" t="s">
        <v>32</v>
      </c>
      <c r="S429" s="87">
        <v>5</v>
      </c>
      <c r="T429" s="35">
        <v>43067</v>
      </c>
      <c r="U429" s="35">
        <v>43067</v>
      </c>
      <c r="V429" s="87" t="s">
        <v>149</v>
      </c>
      <c r="W429" s="35">
        <v>43830</v>
      </c>
      <c r="X429" s="87" t="s">
        <v>33</v>
      </c>
      <c r="Y429" s="35" t="s">
        <v>66</v>
      </c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s="1" customFormat="1" ht="24.95" customHeight="1" x14ac:dyDescent="0.2">
      <c r="A430" s="90">
        <v>28</v>
      </c>
      <c r="B430" s="87" t="s">
        <v>70</v>
      </c>
      <c r="C430" s="87" t="s">
        <v>148</v>
      </c>
      <c r="D430" s="89" t="s">
        <v>38</v>
      </c>
      <c r="E430" s="87" t="s">
        <v>19</v>
      </c>
      <c r="F430" s="56">
        <v>2</v>
      </c>
      <c r="G430" s="88"/>
      <c r="H430" s="88">
        <v>41.8</v>
      </c>
      <c r="I430" s="88">
        <f t="shared" si="142"/>
        <v>41.8</v>
      </c>
      <c r="J430" s="88">
        <f t="shared" si="143"/>
        <v>0</v>
      </c>
      <c r="K430" s="88">
        <f t="shared" si="144"/>
        <v>41.8</v>
      </c>
      <c r="L430" s="89">
        <f t="shared" si="145"/>
        <v>1</v>
      </c>
      <c r="M430" s="89">
        <f t="shared" si="145"/>
        <v>0</v>
      </c>
      <c r="N430" s="89">
        <f t="shared" si="145"/>
        <v>1</v>
      </c>
      <c r="O430" s="89">
        <v>0</v>
      </c>
      <c r="P430" s="89"/>
      <c r="Q430" s="89">
        <f t="shared" si="135"/>
        <v>0</v>
      </c>
      <c r="R430" s="87" t="s">
        <v>32</v>
      </c>
      <c r="S430" s="87">
        <v>5</v>
      </c>
      <c r="T430" s="35">
        <v>43067</v>
      </c>
      <c r="U430" s="35">
        <v>43067</v>
      </c>
      <c r="V430" s="87" t="s">
        <v>149</v>
      </c>
      <c r="W430" s="35">
        <v>43830</v>
      </c>
      <c r="X430" s="87" t="s">
        <v>33</v>
      </c>
      <c r="Y430" s="35" t="s">
        <v>66</v>
      </c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s="1" customFormat="1" ht="24.95" customHeight="1" x14ac:dyDescent="0.2">
      <c r="A431" s="90">
        <v>28</v>
      </c>
      <c r="B431" s="87" t="s">
        <v>70</v>
      </c>
      <c r="C431" s="87" t="s">
        <v>148</v>
      </c>
      <c r="D431" s="89" t="s">
        <v>39</v>
      </c>
      <c r="E431" s="87" t="s">
        <v>19</v>
      </c>
      <c r="F431" s="56">
        <v>1</v>
      </c>
      <c r="G431" s="88"/>
      <c r="H431" s="88">
        <v>31.5</v>
      </c>
      <c r="I431" s="88">
        <f t="shared" si="142"/>
        <v>31.5</v>
      </c>
      <c r="J431" s="88">
        <f t="shared" si="143"/>
        <v>0</v>
      </c>
      <c r="K431" s="88">
        <f t="shared" si="144"/>
        <v>31.5</v>
      </c>
      <c r="L431" s="89">
        <f t="shared" si="145"/>
        <v>1</v>
      </c>
      <c r="M431" s="89">
        <f t="shared" si="145"/>
        <v>0</v>
      </c>
      <c r="N431" s="89">
        <f t="shared" si="145"/>
        <v>1</v>
      </c>
      <c r="O431" s="89">
        <v>3</v>
      </c>
      <c r="P431" s="89"/>
      <c r="Q431" s="89">
        <f t="shared" si="135"/>
        <v>3</v>
      </c>
      <c r="R431" s="87" t="s">
        <v>32</v>
      </c>
      <c r="S431" s="87">
        <v>5</v>
      </c>
      <c r="T431" s="35">
        <v>43067</v>
      </c>
      <c r="U431" s="35">
        <v>43067</v>
      </c>
      <c r="V431" s="87" t="s">
        <v>149</v>
      </c>
      <c r="W431" s="35">
        <v>43830</v>
      </c>
      <c r="X431" s="87" t="s">
        <v>33</v>
      </c>
      <c r="Y431" s="35" t="s">
        <v>66</v>
      </c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s="1" customFormat="1" ht="24.95" customHeight="1" x14ac:dyDescent="0.2">
      <c r="A432" s="90">
        <v>28</v>
      </c>
      <c r="B432" s="87" t="s">
        <v>70</v>
      </c>
      <c r="C432" s="87" t="s">
        <v>148</v>
      </c>
      <c r="D432" s="89" t="s">
        <v>40</v>
      </c>
      <c r="E432" s="87" t="s">
        <v>18</v>
      </c>
      <c r="F432" s="56">
        <v>1</v>
      </c>
      <c r="G432" s="88"/>
      <c r="H432" s="88">
        <v>31.5</v>
      </c>
      <c r="I432" s="88">
        <f t="shared" si="142"/>
        <v>31.5</v>
      </c>
      <c r="J432" s="88">
        <f t="shared" si="143"/>
        <v>31.5</v>
      </c>
      <c r="K432" s="88">
        <f t="shared" si="144"/>
        <v>0</v>
      </c>
      <c r="L432" s="89">
        <f t="shared" si="145"/>
        <v>1</v>
      </c>
      <c r="M432" s="89">
        <f t="shared" si="145"/>
        <v>1</v>
      </c>
      <c r="N432" s="89">
        <f t="shared" si="145"/>
        <v>0</v>
      </c>
      <c r="O432" s="89">
        <v>4</v>
      </c>
      <c r="P432" s="89"/>
      <c r="Q432" s="89">
        <f t="shared" si="135"/>
        <v>4</v>
      </c>
      <c r="R432" s="87" t="s">
        <v>32</v>
      </c>
      <c r="S432" s="87">
        <v>5</v>
      </c>
      <c r="T432" s="35">
        <v>43067</v>
      </c>
      <c r="U432" s="35">
        <v>43067</v>
      </c>
      <c r="V432" s="87" t="s">
        <v>149</v>
      </c>
      <c r="W432" s="35">
        <v>43830</v>
      </c>
      <c r="X432" s="87" t="s">
        <v>33</v>
      </c>
      <c r="Y432" s="35" t="s">
        <v>66</v>
      </c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s="1" customFormat="1" ht="24.95" customHeight="1" x14ac:dyDescent="0.2">
      <c r="A433" s="90">
        <v>28</v>
      </c>
      <c r="B433" s="87" t="s">
        <v>70</v>
      </c>
      <c r="C433" s="87" t="s">
        <v>148</v>
      </c>
      <c r="D433" s="89" t="s">
        <v>41</v>
      </c>
      <c r="E433" s="87" t="s">
        <v>19</v>
      </c>
      <c r="F433" s="56">
        <v>2</v>
      </c>
      <c r="G433" s="88"/>
      <c r="H433" s="88">
        <v>39.299999999999997</v>
      </c>
      <c r="I433" s="88">
        <f t="shared" si="142"/>
        <v>39.299999999999997</v>
      </c>
      <c r="J433" s="88">
        <f t="shared" si="143"/>
        <v>0</v>
      </c>
      <c r="K433" s="88">
        <f t="shared" si="144"/>
        <v>39.299999999999997</v>
      </c>
      <c r="L433" s="89">
        <f t="shared" si="145"/>
        <v>1</v>
      </c>
      <c r="M433" s="89">
        <f t="shared" si="145"/>
        <v>0</v>
      </c>
      <c r="N433" s="89">
        <f t="shared" si="145"/>
        <v>1</v>
      </c>
      <c r="O433" s="89">
        <v>1</v>
      </c>
      <c r="P433" s="89"/>
      <c r="Q433" s="89">
        <f t="shared" si="135"/>
        <v>1</v>
      </c>
      <c r="R433" s="87" t="s">
        <v>32</v>
      </c>
      <c r="S433" s="87">
        <v>5</v>
      </c>
      <c r="T433" s="35">
        <v>43067</v>
      </c>
      <c r="U433" s="35">
        <v>43067</v>
      </c>
      <c r="V433" s="87" t="s">
        <v>149</v>
      </c>
      <c r="W433" s="35">
        <v>43830</v>
      </c>
      <c r="X433" s="87" t="s">
        <v>33</v>
      </c>
      <c r="Y433" s="35" t="s">
        <v>66</v>
      </c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s="1" customFormat="1" ht="24.95" customHeight="1" x14ac:dyDescent="0.2">
      <c r="A434" s="90">
        <v>28</v>
      </c>
      <c r="B434" s="87" t="s">
        <v>70</v>
      </c>
      <c r="C434" s="87" t="s">
        <v>148</v>
      </c>
      <c r="D434" s="89" t="s">
        <v>42</v>
      </c>
      <c r="E434" s="87" t="s">
        <v>19</v>
      </c>
      <c r="F434" s="56">
        <v>3</v>
      </c>
      <c r="G434" s="88"/>
      <c r="H434" s="88">
        <v>51</v>
      </c>
      <c r="I434" s="88">
        <f t="shared" si="142"/>
        <v>51</v>
      </c>
      <c r="J434" s="88">
        <f t="shared" si="143"/>
        <v>0</v>
      </c>
      <c r="K434" s="88">
        <f t="shared" si="144"/>
        <v>51</v>
      </c>
      <c r="L434" s="89">
        <f t="shared" si="145"/>
        <v>1</v>
      </c>
      <c r="M434" s="89">
        <f t="shared" si="145"/>
        <v>0</v>
      </c>
      <c r="N434" s="89">
        <f t="shared" si="145"/>
        <v>1</v>
      </c>
      <c r="O434" s="89">
        <v>4</v>
      </c>
      <c r="P434" s="89"/>
      <c r="Q434" s="89">
        <f t="shared" si="135"/>
        <v>4</v>
      </c>
      <c r="R434" s="87" t="s">
        <v>32</v>
      </c>
      <c r="S434" s="87">
        <v>5</v>
      </c>
      <c r="T434" s="35">
        <v>43067</v>
      </c>
      <c r="U434" s="35">
        <v>43067</v>
      </c>
      <c r="V434" s="87" t="s">
        <v>149</v>
      </c>
      <c r="W434" s="35">
        <v>43830</v>
      </c>
      <c r="X434" s="87" t="s">
        <v>33</v>
      </c>
      <c r="Y434" s="35" t="s">
        <v>66</v>
      </c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s="1" customFormat="1" ht="24.95" customHeight="1" x14ac:dyDescent="0.2">
      <c r="A435" s="90">
        <v>28</v>
      </c>
      <c r="B435" s="87" t="s">
        <v>70</v>
      </c>
      <c r="C435" s="87" t="s">
        <v>148</v>
      </c>
      <c r="D435" s="89" t="s">
        <v>43</v>
      </c>
      <c r="E435" s="87" t="s">
        <v>19</v>
      </c>
      <c r="F435" s="56">
        <v>1</v>
      </c>
      <c r="G435" s="88"/>
      <c r="H435" s="88">
        <v>31.4</v>
      </c>
      <c r="I435" s="88">
        <f t="shared" si="142"/>
        <v>31.4</v>
      </c>
      <c r="J435" s="88">
        <f t="shared" si="143"/>
        <v>0</v>
      </c>
      <c r="K435" s="88">
        <f t="shared" si="144"/>
        <v>31.4</v>
      </c>
      <c r="L435" s="89">
        <f t="shared" si="145"/>
        <v>1</v>
      </c>
      <c r="M435" s="89">
        <f t="shared" si="145"/>
        <v>0</v>
      </c>
      <c r="N435" s="89">
        <f t="shared" si="145"/>
        <v>1</v>
      </c>
      <c r="O435" s="89">
        <v>3</v>
      </c>
      <c r="P435" s="89"/>
      <c r="Q435" s="89">
        <f t="shared" si="135"/>
        <v>3</v>
      </c>
      <c r="R435" s="87" t="s">
        <v>32</v>
      </c>
      <c r="S435" s="87">
        <v>5</v>
      </c>
      <c r="T435" s="35">
        <v>43067</v>
      </c>
      <c r="U435" s="35">
        <v>43067</v>
      </c>
      <c r="V435" s="87" t="s">
        <v>149</v>
      </c>
      <c r="W435" s="35">
        <v>43830</v>
      </c>
      <c r="X435" s="87" t="s">
        <v>33</v>
      </c>
      <c r="Y435" s="35" t="s">
        <v>66</v>
      </c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s="1" customFormat="1" ht="24.95" customHeight="1" x14ac:dyDescent="0.2">
      <c r="A436" s="90">
        <v>28</v>
      </c>
      <c r="B436" s="87" t="s">
        <v>70</v>
      </c>
      <c r="C436" s="87" t="s">
        <v>148</v>
      </c>
      <c r="D436" s="89" t="s">
        <v>44</v>
      </c>
      <c r="E436" s="87" t="s">
        <v>18</v>
      </c>
      <c r="F436" s="56">
        <v>2</v>
      </c>
      <c r="G436" s="88"/>
      <c r="H436" s="88">
        <v>41.2</v>
      </c>
      <c r="I436" s="88">
        <f t="shared" si="142"/>
        <v>41.2</v>
      </c>
      <c r="J436" s="88">
        <f t="shared" si="143"/>
        <v>41.2</v>
      </c>
      <c r="K436" s="88">
        <f t="shared" si="144"/>
        <v>0</v>
      </c>
      <c r="L436" s="89">
        <f t="shared" si="145"/>
        <v>1</v>
      </c>
      <c r="M436" s="89">
        <f t="shared" si="145"/>
        <v>1</v>
      </c>
      <c r="N436" s="89">
        <f t="shared" si="145"/>
        <v>0</v>
      </c>
      <c r="O436" s="89">
        <v>6</v>
      </c>
      <c r="P436" s="89"/>
      <c r="Q436" s="89">
        <f t="shared" si="135"/>
        <v>6</v>
      </c>
      <c r="R436" s="87" t="s">
        <v>32</v>
      </c>
      <c r="S436" s="87">
        <v>5</v>
      </c>
      <c r="T436" s="35">
        <v>43067</v>
      </c>
      <c r="U436" s="35">
        <v>43067</v>
      </c>
      <c r="V436" s="87" t="s">
        <v>149</v>
      </c>
      <c r="W436" s="35">
        <v>43830</v>
      </c>
      <c r="X436" s="87" t="s">
        <v>33</v>
      </c>
      <c r="Y436" s="35" t="s">
        <v>66</v>
      </c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s="1" customFormat="1" ht="24.95" customHeight="1" x14ac:dyDescent="0.2">
      <c r="A437" s="90">
        <v>28</v>
      </c>
      <c r="B437" s="87" t="s">
        <v>70</v>
      </c>
      <c r="C437" s="87" t="s">
        <v>148</v>
      </c>
      <c r="D437" s="89" t="s">
        <v>45</v>
      </c>
      <c r="E437" s="87" t="s">
        <v>18</v>
      </c>
      <c r="F437" s="56">
        <v>3</v>
      </c>
      <c r="G437" s="88"/>
      <c r="H437" s="88">
        <v>50.6</v>
      </c>
      <c r="I437" s="88">
        <f t="shared" si="142"/>
        <v>50.6</v>
      </c>
      <c r="J437" s="88">
        <f t="shared" si="143"/>
        <v>50.6</v>
      </c>
      <c r="K437" s="88">
        <f t="shared" si="144"/>
        <v>0</v>
      </c>
      <c r="L437" s="89">
        <f t="shared" si="145"/>
        <v>1</v>
      </c>
      <c r="M437" s="89">
        <f t="shared" si="145"/>
        <v>1</v>
      </c>
      <c r="N437" s="89">
        <f t="shared" si="145"/>
        <v>0</v>
      </c>
      <c r="O437" s="89">
        <v>3</v>
      </c>
      <c r="P437" s="89"/>
      <c r="Q437" s="89">
        <f t="shared" si="135"/>
        <v>3</v>
      </c>
      <c r="R437" s="87" t="s">
        <v>32</v>
      </c>
      <c r="S437" s="87">
        <v>5</v>
      </c>
      <c r="T437" s="35">
        <v>43067</v>
      </c>
      <c r="U437" s="35">
        <v>43067</v>
      </c>
      <c r="V437" s="87" t="s">
        <v>149</v>
      </c>
      <c r="W437" s="35">
        <v>43830</v>
      </c>
      <c r="X437" s="87" t="s">
        <v>33</v>
      </c>
      <c r="Y437" s="35" t="s">
        <v>66</v>
      </c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s="6" customFormat="1" ht="24.95" customHeight="1" x14ac:dyDescent="0.2">
      <c r="A438" s="22">
        <v>28</v>
      </c>
      <c r="B438" s="34" t="s">
        <v>70</v>
      </c>
      <c r="C438" s="34" t="s">
        <v>148</v>
      </c>
      <c r="D438" s="57">
        <f>COUNTA(D426:D437)</f>
        <v>12</v>
      </c>
      <c r="E438" s="34" t="s">
        <v>46</v>
      </c>
      <c r="F438" s="58"/>
      <c r="G438" s="59">
        <v>544.29999999999995</v>
      </c>
      <c r="H438" s="59">
        <f>SUM(H426:H437)</f>
        <v>494</v>
      </c>
      <c r="I438" s="59">
        <f t="shared" ref="I438:O438" si="146">SUM(I426:I437)</f>
        <v>494</v>
      </c>
      <c r="J438" s="59">
        <f t="shared" si="146"/>
        <v>174.9</v>
      </c>
      <c r="K438" s="59">
        <f t="shared" si="146"/>
        <v>319.09999999999997</v>
      </c>
      <c r="L438" s="57">
        <f t="shared" si="146"/>
        <v>12</v>
      </c>
      <c r="M438" s="57">
        <f t="shared" si="146"/>
        <v>4</v>
      </c>
      <c r="N438" s="57">
        <f t="shared" si="146"/>
        <v>8</v>
      </c>
      <c r="O438" s="57">
        <f t="shared" si="146"/>
        <v>37</v>
      </c>
      <c r="P438" s="57"/>
      <c r="Q438" s="57">
        <f t="shared" si="135"/>
        <v>37</v>
      </c>
      <c r="R438" s="60"/>
      <c r="S438" s="34">
        <v>5</v>
      </c>
      <c r="T438" s="42">
        <v>43067</v>
      </c>
      <c r="U438" s="42">
        <v>43067</v>
      </c>
      <c r="V438" s="34" t="s">
        <v>149</v>
      </c>
      <c r="W438" s="42">
        <v>43830</v>
      </c>
      <c r="X438" s="34" t="s">
        <v>33</v>
      </c>
      <c r="Y438" s="42" t="s">
        <v>66</v>
      </c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</row>
    <row r="439" spans="1:37" s="1" customFormat="1" ht="24.95" customHeight="1" x14ac:dyDescent="0.2">
      <c r="A439" s="90">
        <v>29</v>
      </c>
      <c r="B439" s="87" t="s">
        <v>70</v>
      </c>
      <c r="C439" s="87" t="s">
        <v>150</v>
      </c>
      <c r="D439" s="89" t="s">
        <v>31</v>
      </c>
      <c r="E439" s="87" t="s">
        <v>19</v>
      </c>
      <c r="F439" s="56">
        <v>3</v>
      </c>
      <c r="G439" s="88"/>
      <c r="H439" s="88">
        <v>53.8</v>
      </c>
      <c r="I439" s="88">
        <f t="shared" ref="I439:I450" si="147">IF(R439="Подлежит расселению",H439,IF(R439="Расселено",0,IF(R439="Пустующие",0,IF(R439="В суде",H439))))</f>
        <v>53.8</v>
      </c>
      <c r="J439" s="88">
        <f t="shared" ref="J439:J450" si="148">IF(E439="Муниципальная",I439,IF(E439="Частная",0))</f>
        <v>0</v>
      </c>
      <c r="K439" s="88">
        <f t="shared" ref="K439:K450" si="149">IF(E439="Муниципальная",0,IF(E439="Частная",I439))</f>
        <v>53.8</v>
      </c>
      <c r="L439" s="89">
        <f t="shared" ref="L439:N450" si="150">IF(I439&gt;0,1,IF(I439=0,0))</f>
        <v>1</v>
      </c>
      <c r="M439" s="89">
        <f t="shared" si="150"/>
        <v>0</v>
      </c>
      <c r="N439" s="89">
        <f t="shared" si="150"/>
        <v>1</v>
      </c>
      <c r="O439" s="89">
        <v>1</v>
      </c>
      <c r="P439" s="89"/>
      <c r="Q439" s="89">
        <f t="shared" si="135"/>
        <v>1</v>
      </c>
      <c r="R439" s="87" t="s">
        <v>32</v>
      </c>
      <c r="S439" s="87">
        <v>6</v>
      </c>
      <c r="T439" s="35">
        <v>43067</v>
      </c>
      <c r="U439" s="35">
        <v>43067</v>
      </c>
      <c r="V439" s="87" t="s">
        <v>151</v>
      </c>
      <c r="W439" s="35">
        <v>43830</v>
      </c>
      <c r="X439" s="87" t="s">
        <v>33</v>
      </c>
      <c r="Y439" s="35" t="s">
        <v>66</v>
      </c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s="1" customFormat="1" ht="24.95" customHeight="1" x14ac:dyDescent="0.2">
      <c r="A440" s="90">
        <v>29</v>
      </c>
      <c r="B440" s="87" t="s">
        <v>70</v>
      </c>
      <c r="C440" s="87" t="s">
        <v>150</v>
      </c>
      <c r="D440" s="89" t="s">
        <v>35</v>
      </c>
      <c r="E440" s="87" t="s">
        <v>19</v>
      </c>
      <c r="F440" s="56">
        <v>2</v>
      </c>
      <c r="G440" s="88"/>
      <c r="H440" s="88">
        <v>41.9</v>
      </c>
      <c r="I440" s="88">
        <f t="shared" si="147"/>
        <v>41.9</v>
      </c>
      <c r="J440" s="88">
        <f t="shared" si="148"/>
        <v>0</v>
      </c>
      <c r="K440" s="88">
        <f t="shared" si="149"/>
        <v>41.9</v>
      </c>
      <c r="L440" s="89">
        <f t="shared" si="150"/>
        <v>1</v>
      </c>
      <c r="M440" s="89">
        <f t="shared" si="150"/>
        <v>0</v>
      </c>
      <c r="N440" s="89">
        <f t="shared" si="150"/>
        <v>1</v>
      </c>
      <c r="O440" s="89">
        <v>1</v>
      </c>
      <c r="P440" s="89"/>
      <c r="Q440" s="89">
        <f t="shared" si="135"/>
        <v>1</v>
      </c>
      <c r="R440" s="87" t="s">
        <v>32</v>
      </c>
      <c r="S440" s="87">
        <v>6</v>
      </c>
      <c r="T440" s="35">
        <v>43067</v>
      </c>
      <c r="U440" s="35">
        <v>43067</v>
      </c>
      <c r="V440" s="87" t="s">
        <v>151</v>
      </c>
      <c r="W440" s="35">
        <v>43830</v>
      </c>
      <c r="X440" s="87" t="s">
        <v>33</v>
      </c>
      <c r="Y440" s="35" t="s">
        <v>66</v>
      </c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s="1" customFormat="1" ht="24.95" customHeight="1" x14ac:dyDescent="0.2">
      <c r="A441" s="90">
        <v>29</v>
      </c>
      <c r="B441" s="87" t="s">
        <v>70</v>
      </c>
      <c r="C441" s="87" t="s">
        <v>150</v>
      </c>
      <c r="D441" s="89" t="s">
        <v>36</v>
      </c>
      <c r="E441" s="87" t="s">
        <v>19</v>
      </c>
      <c r="F441" s="56">
        <v>1</v>
      </c>
      <c r="G441" s="88"/>
      <c r="H441" s="88">
        <v>31.8</v>
      </c>
      <c r="I441" s="88">
        <f t="shared" si="147"/>
        <v>31.8</v>
      </c>
      <c r="J441" s="88">
        <f t="shared" si="148"/>
        <v>0</v>
      </c>
      <c r="K441" s="88">
        <f t="shared" si="149"/>
        <v>31.8</v>
      </c>
      <c r="L441" s="89">
        <f t="shared" si="150"/>
        <v>1</v>
      </c>
      <c r="M441" s="89">
        <f t="shared" si="150"/>
        <v>0</v>
      </c>
      <c r="N441" s="89">
        <f t="shared" si="150"/>
        <v>1</v>
      </c>
      <c r="O441" s="89">
        <v>3</v>
      </c>
      <c r="P441" s="89"/>
      <c r="Q441" s="89">
        <f t="shared" si="135"/>
        <v>3</v>
      </c>
      <c r="R441" s="87" t="s">
        <v>32</v>
      </c>
      <c r="S441" s="87">
        <v>6</v>
      </c>
      <c r="T441" s="35">
        <v>43067</v>
      </c>
      <c r="U441" s="35">
        <v>43067</v>
      </c>
      <c r="V441" s="87" t="s">
        <v>151</v>
      </c>
      <c r="W441" s="35">
        <v>43830</v>
      </c>
      <c r="X441" s="87" t="s">
        <v>33</v>
      </c>
      <c r="Y441" s="35" t="s">
        <v>66</v>
      </c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s="1" customFormat="1" ht="24.95" customHeight="1" x14ac:dyDescent="0.2">
      <c r="A442" s="90">
        <v>29</v>
      </c>
      <c r="B442" s="87" t="s">
        <v>70</v>
      </c>
      <c r="C442" s="87" t="s">
        <v>150</v>
      </c>
      <c r="D442" s="89" t="s">
        <v>37</v>
      </c>
      <c r="E442" s="87" t="s">
        <v>19</v>
      </c>
      <c r="F442" s="56">
        <v>3</v>
      </c>
      <c r="G442" s="88"/>
      <c r="H442" s="88">
        <v>52.7</v>
      </c>
      <c r="I442" s="88">
        <f t="shared" si="147"/>
        <v>52.7</v>
      </c>
      <c r="J442" s="88">
        <f t="shared" si="148"/>
        <v>0</v>
      </c>
      <c r="K442" s="88">
        <f t="shared" si="149"/>
        <v>52.7</v>
      </c>
      <c r="L442" s="89">
        <f t="shared" si="150"/>
        <v>1</v>
      </c>
      <c r="M442" s="89">
        <f t="shared" si="150"/>
        <v>0</v>
      </c>
      <c r="N442" s="89">
        <f t="shared" si="150"/>
        <v>1</v>
      </c>
      <c r="O442" s="89">
        <v>3</v>
      </c>
      <c r="P442" s="89"/>
      <c r="Q442" s="89">
        <f t="shared" si="135"/>
        <v>3</v>
      </c>
      <c r="R442" s="87" t="s">
        <v>32</v>
      </c>
      <c r="S442" s="87">
        <v>6</v>
      </c>
      <c r="T442" s="35">
        <v>43067</v>
      </c>
      <c r="U442" s="35">
        <v>43067</v>
      </c>
      <c r="V442" s="87" t="s">
        <v>151</v>
      </c>
      <c r="W442" s="35">
        <v>43830</v>
      </c>
      <c r="X442" s="87" t="s">
        <v>33</v>
      </c>
      <c r="Y442" s="35" t="s">
        <v>66</v>
      </c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s="1" customFormat="1" ht="24.95" customHeight="1" x14ac:dyDescent="0.2">
      <c r="A443" s="90">
        <v>29</v>
      </c>
      <c r="B443" s="87" t="s">
        <v>70</v>
      </c>
      <c r="C443" s="87" t="s">
        <v>150</v>
      </c>
      <c r="D443" s="89" t="s">
        <v>38</v>
      </c>
      <c r="E443" s="87" t="s">
        <v>19</v>
      </c>
      <c r="F443" s="56">
        <v>2</v>
      </c>
      <c r="G443" s="88"/>
      <c r="H443" s="88">
        <v>39.5</v>
      </c>
      <c r="I443" s="88">
        <f t="shared" si="147"/>
        <v>39.5</v>
      </c>
      <c r="J443" s="88">
        <f t="shared" si="148"/>
        <v>0</v>
      </c>
      <c r="K443" s="88">
        <f t="shared" si="149"/>
        <v>39.5</v>
      </c>
      <c r="L443" s="89">
        <f t="shared" si="150"/>
        <v>1</v>
      </c>
      <c r="M443" s="89">
        <f t="shared" si="150"/>
        <v>0</v>
      </c>
      <c r="N443" s="89">
        <f t="shared" si="150"/>
        <v>1</v>
      </c>
      <c r="O443" s="89">
        <v>2</v>
      </c>
      <c r="P443" s="89"/>
      <c r="Q443" s="89">
        <f t="shared" si="135"/>
        <v>2</v>
      </c>
      <c r="R443" s="87" t="s">
        <v>32</v>
      </c>
      <c r="S443" s="87">
        <v>6</v>
      </c>
      <c r="T443" s="35">
        <v>43067</v>
      </c>
      <c r="U443" s="35">
        <v>43067</v>
      </c>
      <c r="V443" s="87" t="s">
        <v>151</v>
      </c>
      <c r="W443" s="35">
        <v>43830</v>
      </c>
      <c r="X443" s="87" t="s">
        <v>33</v>
      </c>
      <c r="Y443" s="35" t="s">
        <v>66</v>
      </c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s="1" customFormat="1" ht="24.95" customHeight="1" x14ac:dyDescent="0.2">
      <c r="A444" s="90">
        <v>29</v>
      </c>
      <c r="B444" s="87" t="s">
        <v>70</v>
      </c>
      <c r="C444" s="87" t="s">
        <v>150</v>
      </c>
      <c r="D444" s="89" t="s">
        <v>39</v>
      </c>
      <c r="E444" s="87" t="s">
        <v>19</v>
      </c>
      <c r="F444" s="56">
        <v>1</v>
      </c>
      <c r="G444" s="88"/>
      <c r="H444" s="88">
        <v>31.7</v>
      </c>
      <c r="I444" s="88">
        <f t="shared" si="147"/>
        <v>31.7</v>
      </c>
      <c r="J444" s="88">
        <f t="shared" si="148"/>
        <v>0</v>
      </c>
      <c r="K444" s="88">
        <f t="shared" si="149"/>
        <v>31.7</v>
      </c>
      <c r="L444" s="89">
        <f t="shared" si="150"/>
        <v>1</v>
      </c>
      <c r="M444" s="89">
        <f t="shared" si="150"/>
        <v>0</v>
      </c>
      <c r="N444" s="89">
        <f t="shared" si="150"/>
        <v>1</v>
      </c>
      <c r="O444" s="89">
        <v>1</v>
      </c>
      <c r="P444" s="89"/>
      <c r="Q444" s="89">
        <f t="shared" si="135"/>
        <v>1</v>
      </c>
      <c r="R444" s="87" t="s">
        <v>32</v>
      </c>
      <c r="S444" s="87">
        <v>6</v>
      </c>
      <c r="T444" s="35">
        <v>43067</v>
      </c>
      <c r="U444" s="35">
        <v>43067</v>
      </c>
      <c r="V444" s="87" t="s">
        <v>151</v>
      </c>
      <c r="W444" s="35">
        <v>43830</v>
      </c>
      <c r="X444" s="87" t="s">
        <v>33</v>
      </c>
      <c r="Y444" s="35" t="s">
        <v>66</v>
      </c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s="1" customFormat="1" ht="24.95" customHeight="1" x14ac:dyDescent="0.2">
      <c r="A445" s="90">
        <v>29</v>
      </c>
      <c r="B445" s="87" t="s">
        <v>70</v>
      </c>
      <c r="C445" s="87" t="s">
        <v>150</v>
      </c>
      <c r="D445" s="89" t="s">
        <v>40</v>
      </c>
      <c r="E445" s="87" t="s">
        <v>18</v>
      </c>
      <c r="F445" s="56">
        <v>1</v>
      </c>
      <c r="G445" s="88"/>
      <c r="H445" s="88">
        <v>31.8</v>
      </c>
      <c r="I445" s="88">
        <f t="shared" si="147"/>
        <v>31.8</v>
      </c>
      <c r="J445" s="88">
        <f t="shared" si="148"/>
        <v>31.8</v>
      </c>
      <c r="K445" s="88">
        <f t="shared" si="149"/>
        <v>0</v>
      </c>
      <c r="L445" s="89">
        <f t="shared" si="150"/>
        <v>1</v>
      </c>
      <c r="M445" s="89">
        <f t="shared" si="150"/>
        <v>1</v>
      </c>
      <c r="N445" s="89">
        <f t="shared" si="150"/>
        <v>0</v>
      </c>
      <c r="O445" s="89">
        <v>1</v>
      </c>
      <c r="P445" s="89"/>
      <c r="Q445" s="89">
        <f t="shared" si="135"/>
        <v>1</v>
      </c>
      <c r="R445" s="87" t="s">
        <v>32</v>
      </c>
      <c r="S445" s="87">
        <v>6</v>
      </c>
      <c r="T445" s="35">
        <v>43067</v>
      </c>
      <c r="U445" s="35">
        <v>43067</v>
      </c>
      <c r="V445" s="87" t="s">
        <v>151</v>
      </c>
      <c r="W445" s="35">
        <v>43830</v>
      </c>
      <c r="X445" s="87" t="s">
        <v>33</v>
      </c>
      <c r="Y445" s="35" t="s">
        <v>66</v>
      </c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s="1" customFormat="1" ht="24.95" customHeight="1" x14ac:dyDescent="0.2">
      <c r="A446" s="90">
        <v>29</v>
      </c>
      <c r="B446" s="87" t="s">
        <v>70</v>
      </c>
      <c r="C446" s="87" t="s">
        <v>150</v>
      </c>
      <c r="D446" s="89" t="s">
        <v>41</v>
      </c>
      <c r="E446" s="87" t="s">
        <v>19</v>
      </c>
      <c r="F446" s="56">
        <v>2</v>
      </c>
      <c r="G446" s="88"/>
      <c r="H446" s="88">
        <v>41.4</v>
      </c>
      <c r="I446" s="88">
        <f t="shared" si="147"/>
        <v>41.4</v>
      </c>
      <c r="J446" s="88">
        <f t="shared" si="148"/>
        <v>0</v>
      </c>
      <c r="K446" s="88">
        <f t="shared" si="149"/>
        <v>41.4</v>
      </c>
      <c r="L446" s="89">
        <f t="shared" si="150"/>
        <v>1</v>
      </c>
      <c r="M446" s="89">
        <f t="shared" si="150"/>
        <v>0</v>
      </c>
      <c r="N446" s="89">
        <f t="shared" si="150"/>
        <v>1</v>
      </c>
      <c r="O446" s="89">
        <v>2</v>
      </c>
      <c r="P446" s="89"/>
      <c r="Q446" s="89">
        <f t="shared" si="135"/>
        <v>2</v>
      </c>
      <c r="R446" s="87" t="s">
        <v>32</v>
      </c>
      <c r="S446" s="87">
        <v>6</v>
      </c>
      <c r="T446" s="35">
        <v>43067</v>
      </c>
      <c r="U446" s="35">
        <v>43067</v>
      </c>
      <c r="V446" s="87" t="s">
        <v>151</v>
      </c>
      <c r="W446" s="35">
        <v>43830</v>
      </c>
      <c r="X446" s="87" t="s">
        <v>33</v>
      </c>
      <c r="Y446" s="35" t="s">
        <v>66</v>
      </c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s="1" customFormat="1" ht="24.95" customHeight="1" x14ac:dyDescent="0.2">
      <c r="A447" s="90">
        <v>29</v>
      </c>
      <c r="B447" s="87" t="s">
        <v>70</v>
      </c>
      <c r="C447" s="87" t="s">
        <v>150</v>
      </c>
      <c r="D447" s="89" t="s">
        <v>42</v>
      </c>
      <c r="E447" s="87" t="s">
        <v>18</v>
      </c>
      <c r="F447" s="56">
        <v>3</v>
      </c>
      <c r="G447" s="88"/>
      <c r="H447" s="88">
        <v>50.8</v>
      </c>
      <c r="I447" s="88">
        <f t="shared" si="147"/>
        <v>50.8</v>
      </c>
      <c r="J447" s="88">
        <f t="shared" si="148"/>
        <v>50.8</v>
      </c>
      <c r="K447" s="88">
        <f t="shared" si="149"/>
        <v>0</v>
      </c>
      <c r="L447" s="89">
        <f t="shared" si="150"/>
        <v>1</v>
      </c>
      <c r="M447" s="89">
        <f t="shared" si="150"/>
        <v>1</v>
      </c>
      <c r="N447" s="89">
        <f t="shared" si="150"/>
        <v>0</v>
      </c>
      <c r="O447" s="89">
        <v>4</v>
      </c>
      <c r="P447" s="89"/>
      <c r="Q447" s="89">
        <f t="shared" si="135"/>
        <v>4</v>
      </c>
      <c r="R447" s="87" t="s">
        <v>32</v>
      </c>
      <c r="S447" s="87">
        <v>6</v>
      </c>
      <c r="T447" s="35">
        <v>43067</v>
      </c>
      <c r="U447" s="35">
        <v>43067</v>
      </c>
      <c r="V447" s="87" t="s">
        <v>151</v>
      </c>
      <c r="W447" s="35">
        <v>43830</v>
      </c>
      <c r="X447" s="87" t="s">
        <v>33</v>
      </c>
      <c r="Y447" s="35" t="s">
        <v>66</v>
      </c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s="1" customFormat="1" ht="24.95" customHeight="1" x14ac:dyDescent="0.2">
      <c r="A448" s="90">
        <v>29</v>
      </c>
      <c r="B448" s="87" t="s">
        <v>70</v>
      </c>
      <c r="C448" s="87" t="s">
        <v>150</v>
      </c>
      <c r="D448" s="89" t="s">
        <v>43</v>
      </c>
      <c r="E448" s="87" t="s">
        <v>19</v>
      </c>
      <c r="F448" s="56">
        <v>1</v>
      </c>
      <c r="G448" s="88"/>
      <c r="H448" s="88">
        <v>32</v>
      </c>
      <c r="I448" s="88">
        <f t="shared" si="147"/>
        <v>32</v>
      </c>
      <c r="J448" s="88">
        <f t="shared" si="148"/>
        <v>0</v>
      </c>
      <c r="K448" s="88">
        <f t="shared" si="149"/>
        <v>32</v>
      </c>
      <c r="L448" s="89">
        <f t="shared" si="150"/>
        <v>1</v>
      </c>
      <c r="M448" s="89">
        <f t="shared" si="150"/>
        <v>0</v>
      </c>
      <c r="N448" s="89">
        <f t="shared" si="150"/>
        <v>1</v>
      </c>
      <c r="O448" s="89">
        <v>2</v>
      </c>
      <c r="P448" s="89"/>
      <c r="Q448" s="89">
        <f t="shared" si="135"/>
        <v>2</v>
      </c>
      <c r="R448" s="87" t="s">
        <v>32</v>
      </c>
      <c r="S448" s="87">
        <v>6</v>
      </c>
      <c r="T448" s="35">
        <v>43067</v>
      </c>
      <c r="U448" s="35">
        <v>43067</v>
      </c>
      <c r="V448" s="87" t="s">
        <v>151</v>
      </c>
      <c r="W448" s="35">
        <v>43830</v>
      </c>
      <c r="X448" s="87" t="s">
        <v>33</v>
      </c>
      <c r="Y448" s="35" t="s">
        <v>66</v>
      </c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s="1" customFormat="1" ht="24.95" customHeight="1" x14ac:dyDescent="0.2">
      <c r="A449" s="90">
        <v>29</v>
      </c>
      <c r="B449" s="87" t="s">
        <v>70</v>
      </c>
      <c r="C449" s="87" t="s">
        <v>150</v>
      </c>
      <c r="D449" s="89" t="s">
        <v>44</v>
      </c>
      <c r="E449" s="87" t="s">
        <v>18</v>
      </c>
      <c r="F449" s="56">
        <v>1</v>
      </c>
      <c r="G449" s="88"/>
      <c r="H449" s="88">
        <v>30.3</v>
      </c>
      <c r="I449" s="88">
        <f t="shared" si="147"/>
        <v>30.3</v>
      </c>
      <c r="J449" s="88">
        <f t="shared" si="148"/>
        <v>30.3</v>
      </c>
      <c r="K449" s="88">
        <f t="shared" si="149"/>
        <v>0</v>
      </c>
      <c r="L449" s="89">
        <f t="shared" si="150"/>
        <v>1</v>
      </c>
      <c r="M449" s="89">
        <f t="shared" si="150"/>
        <v>1</v>
      </c>
      <c r="N449" s="89">
        <f t="shared" si="150"/>
        <v>0</v>
      </c>
      <c r="O449" s="89">
        <v>2</v>
      </c>
      <c r="P449" s="89"/>
      <c r="Q449" s="89">
        <f t="shared" si="135"/>
        <v>2</v>
      </c>
      <c r="R449" s="87" t="s">
        <v>32</v>
      </c>
      <c r="S449" s="87">
        <v>6</v>
      </c>
      <c r="T449" s="35">
        <v>43067</v>
      </c>
      <c r="U449" s="35">
        <v>43067</v>
      </c>
      <c r="V449" s="87" t="s">
        <v>151</v>
      </c>
      <c r="W449" s="35">
        <v>43830</v>
      </c>
      <c r="X449" s="87" t="s">
        <v>33</v>
      </c>
      <c r="Y449" s="35" t="s">
        <v>66</v>
      </c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s="1" customFormat="1" ht="24.95" customHeight="1" x14ac:dyDescent="0.2">
      <c r="A450" s="90">
        <v>29</v>
      </c>
      <c r="B450" s="87" t="s">
        <v>70</v>
      </c>
      <c r="C450" s="87" t="s">
        <v>150</v>
      </c>
      <c r="D450" s="89" t="s">
        <v>45</v>
      </c>
      <c r="E450" s="87" t="s">
        <v>18</v>
      </c>
      <c r="F450" s="56">
        <v>3</v>
      </c>
      <c r="G450" s="88"/>
      <c r="H450" s="88">
        <v>59.9</v>
      </c>
      <c r="I450" s="88">
        <f t="shared" si="147"/>
        <v>59.9</v>
      </c>
      <c r="J450" s="88">
        <f t="shared" si="148"/>
        <v>59.9</v>
      </c>
      <c r="K450" s="88">
        <f t="shared" si="149"/>
        <v>0</v>
      </c>
      <c r="L450" s="89">
        <f t="shared" si="150"/>
        <v>1</v>
      </c>
      <c r="M450" s="89">
        <f t="shared" si="150"/>
        <v>1</v>
      </c>
      <c r="N450" s="89">
        <f t="shared" si="150"/>
        <v>0</v>
      </c>
      <c r="O450" s="89">
        <v>6</v>
      </c>
      <c r="P450" s="89"/>
      <c r="Q450" s="89">
        <f t="shared" si="135"/>
        <v>6</v>
      </c>
      <c r="R450" s="87" t="s">
        <v>32</v>
      </c>
      <c r="S450" s="87">
        <v>6</v>
      </c>
      <c r="T450" s="35">
        <v>43067</v>
      </c>
      <c r="U450" s="35">
        <v>43067</v>
      </c>
      <c r="V450" s="87" t="s">
        <v>151</v>
      </c>
      <c r="W450" s="35">
        <v>43830</v>
      </c>
      <c r="X450" s="87" t="s">
        <v>33</v>
      </c>
      <c r="Y450" s="35" t="s">
        <v>66</v>
      </c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s="6" customFormat="1" ht="24.95" customHeight="1" x14ac:dyDescent="0.2">
      <c r="A451" s="22">
        <v>29</v>
      </c>
      <c r="B451" s="34" t="s">
        <v>70</v>
      </c>
      <c r="C451" s="34" t="s">
        <v>150</v>
      </c>
      <c r="D451" s="57">
        <f>COUNTA(D439:D450)</f>
        <v>12</v>
      </c>
      <c r="E451" s="34" t="s">
        <v>46</v>
      </c>
      <c r="F451" s="58"/>
      <c r="G451" s="59">
        <v>547.1</v>
      </c>
      <c r="H451" s="59">
        <f>SUM(H439:H450)</f>
        <v>497.59999999999997</v>
      </c>
      <c r="I451" s="59">
        <f t="shared" ref="I451:O451" si="151">SUM(I439:I450)</f>
        <v>497.59999999999997</v>
      </c>
      <c r="J451" s="59">
        <f t="shared" si="151"/>
        <v>172.79999999999998</v>
      </c>
      <c r="K451" s="59">
        <f t="shared" si="151"/>
        <v>324.79999999999995</v>
      </c>
      <c r="L451" s="57">
        <f t="shared" si="151"/>
        <v>12</v>
      </c>
      <c r="M451" s="57">
        <f t="shared" si="151"/>
        <v>4</v>
      </c>
      <c r="N451" s="57">
        <f t="shared" si="151"/>
        <v>8</v>
      </c>
      <c r="O451" s="57">
        <f t="shared" si="151"/>
        <v>28</v>
      </c>
      <c r="P451" s="57"/>
      <c r="Q451" s="57">
        <f t="shared" si="135"/>
        <v>28</v>
      </c>
      <c r="R451" s="60"/>
      <c r="S451" s="34">
        <v>6</v>
      </c>
      <c r="T451" s="42">
        <v>43067</v>
      </c>
      <c r="U451" s="42">
        <v>43067</v>
      </c>
      <c r="V451" s="34" t="s">
        <v>151</v>
      </c>
      <c r="W451" s="42">
        <v>43830</v>
      </c>
      <c r="X451" s="34" t="s">
        <v>33</v>
      </c>
      <c r="Y451" s="42" t="s">
        <v>66</v>
      </c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</row>
    <row r="452" spans="1:37" s="1" customFormat="1" ht="24.95" customHeight="1" x14ac:dyDescent="0.2">
      <c r="A452" s="90">
        <v>30</v>
      </c>
      <c r="B452" s="87" t="s">
        <v>70</v>
      </c>
      <c r="C452" s="87" t="s">
        <v>152</v>
      </c>
      <c r="D452" s="89" t="s">
        <v>31</v>
      </c>
      <c r="E452" s="87" t="s">
        <v>19</v>
      </c>
      <c r="F452" s="56">
        <v>3</v>
      </c>
      <c r="G452" s="88"/>
      <c r="H452" s="88">
        <v>71.400000000000006</v>
      </c>
      <c r="I452" s="88">
        <f t="shared" ref="I452:I467" si="152">IF(R452="Подлежит расселению",H452,IF(R452="Расселено",0,IF(R452="Пустующие",0,IF(R452="В суде",H452))))</f>
        <v>71.400000000000006</v>
      </c>
      <c r="J452" s="88">
        <f t="shared" ref="J452:J467" si="153">IF(E452="Муниципальная",I452,IF(E452="Частная",0))</f>
        <v>0</v>
      </c>
      <c r="K452" s="88">
        <f t="shared" ref="K452:K467" si="154">IF(E452="Муниципальная",0,IF(E452="Частная",I452))</f>
        <v>71.400000000000006</v>
      </c>
      <c r="L452" s="89">
        <f t="shared" ref="L452:N467" si="155">IF(I452&gt;0,1,IF(I452=0,0))</f>
        <v>1</v>
      </c>
      <c r="M452" s="89">
        <f t="shared" si="155"/>
        <v>0</v>
      </c>
      <c r="N452" s="89">
        <f t="shared" si="155"/>
        <v>1</v>
      </c>
      <c r="O452" s="89">
        <v>1</v>
      </c>
      <c r="P452" s="89"/>
      <c r="Q452" s="89">
        <f t="shared" si="135"/>
        <v>1</v>
      </c>
      <c r="R452" s="87" t="s">
        <v>32</v>
      </c>
      <c r="S452" s="87">
        <v>9</v>
      </c>
      <c r="T452" s="35">
        <v>43067</v>
      </c>
      <c r="U452" s="35">
        <v>43067</v>
      </c>
      <c r="V452" s="87" t="s">
        <v>153</v>
      </c>
      <c r="W452" s="35">
        <v>46752</v>
      </c>
      <c r="X452" s="87" t="s">
        <v>33</v>
      </c>
      <c r="Y452" s="35" t="s">
        <v>68</v>
      </c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s="1" customFormat="1" ht="24.95" customHeight="1" x14ac:dyDescent="0.2">
      <c r="A453" s="90">
        <v>30</v>
      </c>
      <c r="B453" s="87" t="s">
        <v>70</v>
      </c>
      <c r="C453" s="87" t="s">
        <v>152</v>
      </c>
      <c r="D453" s="89" t="s">
        <v>35</v>
      </c>
      <c r="E453" s="87" t="s">
        <v>19</v>
      </c>
      <c r="F453" s="56">
        <v>1</v>
      </c>
      <c r="G453" s="88"/>
      <c r="H453" s="88">
        <v>33.299999999999997</v>
      </c>
      <c r="I453" s="88">
        <f t="shared" si="152"/>
        <v>33.299999999999997</v>
      </c>
      <c r="J453" s="88">
        <f t="shared" si="153"/>
        <v>0</v>
      </c>
      <c r="K453" s="88">
        <f t="shared" si="154"/>
        <v>33.299999999999997</v>
      </c>
      <c r="L453" s="89">
        <f t="shared" si="155"/>
        <v>1</v>
      </c>
      <c r="M453" s="89">
        <f t="shared" si="155"/>
        <v>0</v>
      </c>
      <c r="N453" s="89">
        <f t="shared" si="155"/>
        <v>1</v>
      </c>
      <c r="O453" s="89">
        <v>7</v>
      </c>
      <c r="P453" s="89"/>
      <c r="Q453" s="89">
        <f t="shared" si="135"/>
        <v>7</v>
      </c>
      <c r="R453" s="87" t="s">
        <v>32</v>
      </c>
      <c r="S453" s="87">
        <v>9</v>
      </c>
      <c r="T453" s="35">
        <v>43067</v>
      </c>
      <c r="U453" s="35">
        <v>43067</v>
      </c>
      <c r="V453" s="87" t="s">
        <v>153</v>
      </c>
      <c r="W453" s="35">
        <v>46752</v>
      </c>
      <c r="X453" s="87" t="s">
        <v>33</v>
      </c>
      <c r="Y453" s="35" t="s">
        <v>68</v>
      </c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s="1" customFormat="1" ht="24.95" customHeight="1" x14ac:dyDescent="0.2">
      <c r="A454" s="90">
        <v>30</v>
      </c>
      <c r="B454" s="87" t="s">
        <v>70</v>
      </c>
      <c r="C454" s="87" t="s">
        <v>152</v>
      </c>
      <c r="D454" s="89" t="s">
        <v>36</v>
      </c>
      <c r="E454" s="87" t="s">
        <v>19</v>
      </c>
      <c r="F454" s="56">
        <v>2</v>
      </c>
      <c r="G454" s="88"/>
      <c r="H454" s="88">
        <v>53.4</v>
      </c>
      <c r="I454" s="88">
        <f t="shared" si="152"/>
        <v>53.4</v>
      </c>
      <c r="J454" s="88">
        <f t="shared" si="153"/>
        <v>0</v>
      </c>
      <c r="K454" s="88">
        <f t="shared" si="154"/>
        <v>53.4</v>
      </c>
      <c r="L454" s="89">
        <f t="shared" si="155"/>
        <v>1</v>
      </c>
      <c r="M454" s="89">
        <f t="shared" si="155"/>
        <v>0</v>
      </c>
      <c r="N454" s="89">
        <f t="shared" si="155"/>
        <v>1</v>
      </c>
      <c r="O454" s="89">
        <v>5</v>
      </c>
      <c r="P454" s="89"/>
      <c r="Q454" s="89">
        <f t="shared" si="135"/>
        <v>5</v>
      </c>
      <c r="R454" s="87" t="s">
        <v>32</v>
      </c>
      <c r="S454" s="87">
        <v>9</v>
      </c>
      <c r="T454" s="35">
        <v>43067</v>
      </c>
      <c r="U454" s="35">
        <v>43067</v>
      </c>
      <c r="V454" s="87" t="s">
        <v>153</v>
      </c>
      <c r="W454" s="35">
        <v>46752</v>
      </c>
      <c r="X454" s="87" t="s">
        <v>33</v>
      </c>
      <c r="Y454" s="35" t="s">
        <v>68</v>
      </c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s="1" customFormat="1" ht="24.95" customHeight="1" x14ac:dyDescent="0.2">
      <c r="A455" s="90">
        <v>30</v>
      </c>
      <c r="B455" s="87" t="s">
        <v>70</v>
      </c>
      <c r="C455" s="87" t="s">
        <v>152</v>
      </c>
      <c r="D455" s="89" t="s">
        <v>37</v>
      </c>
      <c r="E455" s="87" t="s">
        <v>19</v>
      </c>
      <c r="F455" s="56">
        <v>2</v>
      </c>
      <c r="G455" s="88"/>
      <c r="H455" s="88">
        <v>53.7</v>
      </c>
      <c r="I455" s="88">
        <f t="shared" si="152"/>
        <v>53.7</v>
      </c>
      <c r="J455" s="88">
        <f t="shared" si="153"/>
        <v>0</v>
      </c>
      <c r="K455" s="88">
        <f t="shared" si="154"/>
        <v>53.7</v>
      </c>
      <c r="L455" s="89">
        <f t="shared" si="155"/>
        <v>1</v>
      </c>
      <c r="M455" s="89">
        <f t="shared" si="155"/>
        <v>0</v>
      </c>
      <c r="N455" s="89">
        <f t="shared" si="155"/>
        <v>1</v>
      </c>
      <c r="O455" s="89">
        <v>2</v>
      </c>
      <c r="P455" s="89"/>
      <c r="Q455" s="89">
        <f t="shared" si="135"/>
        <v>2</v>
      </c>
      <c r="R455" s="87" t="s">
        <v>32</v>
      </c>
      <c r="S455" s="87">
        <v>9</v>
      </c>
      <c r="T455" s="35">
        <v>43067</v>
      </c>
      <c r="U455" s="35">
        <v>43067</v>
      </c>
      <c r="V455" s="87" t="s">
        <v>153</v>
      </c>
      <c r="W455" s="35">
        <v>46752</v>
      </c>
      <c r="X455" s="87" t="s">
        <v>33</v>
      </c>
      <c r="Y455" s="35" t="s">
        <v>68</v>
      </c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s="1" customFormat="1" ht="24.95" customHeight="1" x14ac:dyDescent="0.2">
      <c r="A456" s="90">
        <v>30</v>
      </c>
      <c r="B456" s="87" t="s">
        <v>70</v>
      </c>
      <c r="C456" s="87" t="s">
        <v>152</v>
      </c>
      <c r="D456" s="89" t="s">
        <v>38</v>
      </c>
      <c r="E456" s="87" t="s">
        <v>19</v>
      </c>
      <c r="F456" s="56">
        <v>2</v>
      </c>
      <c r="G456" s="88"/>
      <c r="H456" s="88">
        <v>50</v>
      </c>
      <c r="I456" s="88">
        <f t="shared" si="152"/>
        <v>50</v>
      </c>
      <c r="J456" s="88">
        <f t="shared" si="153"/>
        <v>0</v>
      </c>
      <c r="K456" s="88">
        <f t="shared" si="154"/>
        <v>50</v>
      </c>
      <c r="L456" s="89">
        <f t="shared" si="155"/>
        <v>1</v>
      </c>
      <c r="M456" s="89">
        <f t="shared" si="155"/>
        <v>0</v>
      </c>
      <c r="N456" s="89">
        <f t="shared" si="155"/>
        <v>1</v>
      </c>
      <c r="O456" s="89">
        <v>4</v>
      </c>
      <c r="P456" s="89"/>
      <c r="Q456" s="89">
        <f t="shared" si="135"/>
        <v>4</v>
      </c>
      <c r="R456" s="87" t="s">
        <v>32</v>
      </c>
      <c r="S456" s="87">
        <v>9</v>
      </c>
      <c r="T456" s="35">
        <v>43067</v>
      </c>
      <c r="U456" s="35">
        <v>43067</v>
      </c>
      <c r="V456" s="87" t="s">
        <v>153</v>
      </c>
      <c r="W456" s="35">
        <v>46752</v>
      </c>
      <c r="X456" s="87" t="s">
        <v>33</v>
      </c>
      <c r="Y456" s="35" t="s">
        <v>68</v>
      </c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s="1" customFormat="1" ht="24.95" customHeight="1" x14ac:dyDescent="0.2">
      <c r="A457" s="90">
        <v>30</v>
      </c>
      <c r="B457" s="87" t="s">
        <v>70</v>
      </c>
      <c r="C457" s="87" t="s">
        <v>152</v>
      </c>
      <c r="D457" s="89" t="s">
        <v>39</v>
      </c>
      <c r="E457" s="87" t="s">
        <v>18</v>
      </c>
      <c r="F457" s="56">
        <v>3</v>
      </c>
      <c r="G457" s="88"/>
      <c r="H457" s="88">
        <v>71.400000000000006</v>
      </c>
      <c r="I457" s="88">
        <f t="shared" si="152"/>
        <v>71.400000000000006</v>
      </c>
      <c r="J457" s="88">
        <f t="shared" si="153"/>
        <v>71.400000000000006</v>
      </c>
      <c r="K457" s="88">
        <f t="shared" si="154"/>
        <v>0</v>
      </c>
      <c r="L457" s="89">
        <f t="shared" si="155"/>
        <v>1</v>
      </c>
      <c r="M457" s="89">
        <f t="shared" si="155"/>
        <v>1</v>
      </c>
      <c r="N457" s="89">
        <f t="shared" si="155"/>
        <v>0</v>
      </c>
      <c r="O457" s="89">
        <v>4</v>
      </c>
      <c r="P457" s="89"/>
      <c r="Q457" s="89">
        <f t="shared" si="135"/>
        <v>4</v>
      </c>
      <c r="R457" s="87" t="s">
        <v>32</v>
      </c>
      <c r="S457" s="87">
        <v>9</v>
      </c>
      <c r="T457" s="35">
        <v>43067</v>
      </c>
      <c r="U457" s="35">
        <v>43067</v>
      </c>
      <c r="V457" s="87" t="s">
        <v>153</v>
      </c>
      <c r="W457" s="35">
        <v>46752</v>
      </c>
      <c r="X457" s="87" t="s">
        <v>33</v>
      </c>
      <c r="Y457" s="35" t="s">
        <v>68</v>
      </c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s="1" customFormat="1" ht="24.95" customHeight="1" x14ac:dyDescent="0.2">
      <c r="A458" s="90">
        <v>30</v>
      </c>
      <c r="B458" s="87" t="s">
        <v>70</v>
      </c>
      <c r="C458" s="87" t="s">
        <v>152</v>
      </c>
      <c r="D458" s="89" t="s">
        <v>40</v>
      </c>
      <c r="E458" s="87" t="s">
        <v>19</v>
      </c>
      <c r="F458" s="56">
        <v>2</v>
      </c>
      <c r="G458" s="88"/>
      <c r="H458" s="88">
        <v>53</v>
      </c>
      <c r="I458" s="88">
        <f t="shared" si="152"/>
        <v>53</v>
      </c>
      <c r="J458" s="88">
        <f t="shared" si="153"/>
        <v>0</v>
      </c>
      <c r="K458" s="88">
        <f t="shared" si="154"/>
        <v>53</v>
      </c>
      <c r="L458" s="89">
        <f t="shared" si="155"/>
        <v>1</v>
      </c>
      <c r="M458" s="89">
        <f t="shared" si="155"/>
        <v>0</v>
      </c>
      <c r="N458" s="89">
        <f t="shared" si="155"/>
        <v>1</v>
      </c>
      <c r="O458" s="89">
        <v>4</v>
      </c>
      <c r="P458" s="89"/>
      <c r="Q458" s="89">
        <f t="shared" si="135"/>
        <v>4</v>
      </c>
      <c r="R458" s="87" t="s">
        <v>32</v>
      </c>
      <c r="S458" s="87">
        <v>9</v>
      </c>
      <c r="T458" s="35">
        <v>43067</v>
      </c>
      <c r="U458" s="35">
        <v>43067</v>
      </c>
      <c r="V458" s="87" t="s">
        <v>153</v>
      </c>
      <c r="W458" s="35">
        <v>46752</v>
      </c>
      <c r="X458" s="87" t="s">
        <v>33</v>
      </c>
      <c r="Y458" s="35" t="s">
        <v>68</v>
      </c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s="1" customFormat="1" ht="24.95" customHeight="1" x14ac:dyDescent="0.2">
      <c r="A459" s="90">
        <v>30</v>
      </c>
      <c r="B459" s="87" t="s">
        <v>70</v>
      </c>
      <c r="C459" s="87" t="s">
        <v>152</v>
      </c>
      <c r="D459" s="89" t="s">
        <v>41</v>
      </c>
      <c r="E459" s="87" t="s">
        <v>19</v>
      </c>
      <c r="F459" s="56">
        <v>2</v>
      </c>
      <c r="G459" s="88"/>
      <c r="H459" s="88">
        <v>54</v>
      </c>
      <c r="I459" s="88">
        <f t="shared" si="152"/>
        <v>54</v>
      </c>
      <c r="J459" s="88">
        <f t="shared" si="153"/>
        <v>0</v>
      </c>
      <c r="K459" s="88">
        <f t="shared" si="154"/>
        <v>54</v>
      </c>
      <c r="L459" s="89">
        <f t="shared" si="155"/>
        <v>1</v>
      </c>
      <c r="M459" s="89">
        <f t="shared" si="155"/>
        <v>0</v>
      </c>
      <c r="N459" s="89">
        <f t="shared" si="155"/>
        <v>1</v>
      </c>
      <c r="O459" s="89">
        <v>3</v>
      </c>
      <c r="P459" s="89"/>
      <c r="Q459" s="89">
        <f t="shared" si="135"/>
        <v>3</v>
      </c>
      <c r="R459" s="87" t="s">
        <v>32</v>
      </c>
      <c r="S459" s="87">
        <v>9</v>
      </c>
      <c r="T459" s="35">
        <v>43067</v>
      </c>
      <c r="U459" s="35">
        <v>43067</v>
      </c>
      <c r="V459" s="87" t="s">
        <v>153</v>
      </c>
      <c r="W459" s="35">
        <v>46752</v>
      </c>
      <c r="X459" s="87" t="s">
        <v>33</v>
      </c>
      <c r="Y459" s="35" t="s">
        <v>68</v>
      </c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s="1" customFormat="1" ht="24.95" customHeight="1" x14ac:dyDescent="0.2">
      <c r="A460" s="90">
        <v>30</v>
      </c>
      <c r="B460" s="87" t="s">
        <v>70</v>
      </c>
      <c r="C460" s="87" t="s">
        <v>152</v>
      </c>
      <c r="D460" s="89" t="s">
        <v>42</v>
      </c>
      <c r="E460" s="87" t="s">
        <v>19</v>
      </c>
      <c r="F460" s="56">
        <v>2</v>
      </c>
      <c r="G460" s="88"/>
      <c r="H460" s="88">
        <v>54.1</v>
      </c>
      <c r="I460" s="88">
        <f t="shared" si="152"/>
        <v>54.1</v>
      </c>
      <c r="J460" s="88">
        <f t="shared" si="153"/>
        <v>0</v>
      </c>
      <c r="K460" s="88">
        <f t="shared" si="154"/>
        <v>54.1</v>
      </c>
      <c r="L460" s="89">
        <f t="shared" si="155"/>
        <v>1</v>
      </c>
      <c r="M460" s="89">
        <f t="shared" si="155"/>
        <v>0</v>
      </c>
      <c r="N460" s="89">
        <f t="shared" si="155"/>
        <v>1</v>
      </c>
      <c r="O460" s="89">
        <v>2</v>
      </c>
      <c r="P460" s="89"/>
      <c r="Q460" s="89">
        <f t="shared" si="135"/>
        <v>2</v>
      </c>
      <c r="R460" s="87" t="s">
        <v>32</v>
      </c>
      <c r="S460" s="87">
        <v>9</v>
      </c>
      <c r="T460" s="35">
        <v>43067</v>
      </c>
      <c r="U460" s="35">
        <v>43067</v>
      </c>
      <c r="V460" s="87" t="s">
        <v>153</v>
      </c>
      <c r="W460" s="35">
        <v>46752</v>
      </c>
      <c r="X460" s="87" t="s">
        <v>33</v>
      </c>
      <c r="Y460" s="35" t="s">
        <v>68</v>
      </c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s="1" customFormat="1" ht="24.95" customHeight="1" x14ac:dyDescent="0.2">
      <c r="A461" s="90">
        <v>30</v>
      </c>
      <c r="B461" s="87" t="s">
        <v>70</v>
      </c>
      <c r="C461" s="87" t="s">
        <v>152</v>
      </c>
      <c r="D461" s="89" t="s">
        <v>43</v>
      </c>
      <c r="E461" s="87" t="s">
        <v>18</v>
      </c>
      <c r="F461" s="56">
        <v>2</v>
      </c>
      <c r="G461" s="88"/>
      <c r="H461" s="88">
        <v>53.4</v>
      </c>
      <c r="I461" s="88">
        <f t="shared" si="152"/>
        <v>53.4</v>
      </c>
      <c r="J461" s="88">
        <f t="shared" si="153"/>
        <v>53.4</v>
      </c>
      <c r="K461" s="88">
        <f t="shared" si="154"/>
        <v>0</v>
      </c>
      <c r="L461" s="89">
        <f t="shared" si="155"/>
        <v>1</v>
      </c>
      <c r="M461" s="89">
        <f t="shared" si="155"/>
        <v>1</v>
      </c>
      <c r="N461" s="89">
        <f t="shared" si="155"/>
        <v>0</v>
      </c>
      <c r="O461" s="89">
        <v>2</v>
      </c>
      <c r="P461" s="89"/>
      <c r="Q461" s="89">
        <f t="shared" si="135"/>
        <v>2</v>
      </c>
      <c r="R461" s="87" t="s">
        <v>32</v>
      </c>
      <c r="S461" s="87">
        <v>9</v>
      </c>
      <c r="T461" s="35">
        <v>43067</v>
      </c>
      <c r="U461" s="35">
        <v>43067</v>
      </c>
      <c r="V461" s="87" t="s">
        <v>153</v>
      </c>
      <c r="W461" s="35">
        <v>46752</v>
      </c>
      <c r="X461" s="87" t="s">
        <v>33</v>
      </c>
      <c r="Y461" s="35" t="s">
        <v>68</v>
      </c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s="1" customFormat="1" ht="24.95" customHeight="1" x14ac:dyDescent="0.2">
      <c r="A462" s="90">
        <v>30</v>
      </c>
      <c r="B462" s="87" t="s">
        <v>70</v>
      </c>
      <c r="C462" s="87" t="s">
        <v>152</v>
      </c>
      <c r="D462" s="89" t="s">
        <v>44</v>
      </c>
      <c r="E462" s="87" t="s">
        <v>19</v>
      </c>
      <c r="F462" s="56">
        <v>3</v>
      </c>
      <c r="G462" s="88"/>
      <c r="H462" s="88">
        <v>73.099999999999994</v>
      </c>
      <c r="I462" s="88">
        <f t="shared" si="152"/>
        <v>73.099999999999994</v>
      </c>
      <c r="J462" s="88">
        <f t="shared" si="153"/>
        <v>0</v>
      </c>
      <c r="K462" s="88">
        <f t="shared" si="154"/>
        <v>73.099999999999994</v>
      </c>
      <c r="L462" s="89">
        <f t="shared" si="155"/>
        <v>1</v>
      </c>
      <c r="M462" s="89">
        <f t="shared" si="155"/>
        <v>0</v>
      </c>
      <c r="N462" s="89">
        <f t="shared" si="155"/>
        <v>1</v>
      </c>
      <c r="O462" s="89">
        <v>0</v>
      </c>
      <c r="P462" s="89"/>
      <c r="Q462" s="89">
        <f t="shared" si="135"/>
        <v>0</v>
      </c>
      <c r="R462" s="87" t="s">
        <v>32</v>
      </c>
      <c r="S462" s="87">
        <v>9</v>
      </c>
      <c r="T462" s="35">
        <v>43067</v>
      </c>
      <c r="U462" s="35">
        <v>43067</v>
      </c>
      <c r="V462" s="87" t="s">
        <v>153</v>
      </c>
      <c r="W462" s="35">
        <v>46752</v>
      </c>
      <c r="X462" s="87" t="s">
        <v>33</v>
      </c>
      <c r="Y462" s="35" t="s">
        <v>68</v>
      </c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s="1" customFormat="1" ht="24.95" customHeight="1" x14ac:dyDescent="0.2">
      <c r="A463" s="90">
        <v>30</v>
      </c>
      <c r="B463" s="87" t="s">
        <v>70</v>
      </c>
      <c r="C463" s="87" t="s">
        <v>152</v>
      </c>
      <c r="D463" s="89" t="s">
        <v>45</v>
      </c>
      <c r="E463" s="87" t="s">
        <v>19</v>
      </c>
      <c r="F463" s="56">
        <v>1</v>
      </c>
      <c r="G463" s="88"/>
      <c r="H463" s="88">
        <v>33.200000000000003</v>
      </c>
      <c r="I463" s="88">
        <f t="shared" si="152"/>
        <v>33.200000000000003</v>
      </c>
      <c r="J463" s="88">
        <f t="shared" si="153"/>
        <v>0</v>
      </c>
      <c r="K463" s="88">
        <f t="shared" si="154"/>
        <v>33.200000000000003</v>
      </c>
      <c r="L463" s="89">
        <f t="shared" si="155"/>
        <v>1</v>
      </c>
      <c r="M463" s="89">
        <f t="shared" si="155"/>
        <v>0</v>
      </c>
      <c r="N463" s="89">
        <f t="shared" si="155"/>
        <v>1</v>
      </c>
      <c r="O463" s="89">
        <v>1</v>
      </c>
      <c r="P463" s="89"/>
      <c r="Q463" s="89">
        <f t="shared" si="135"/>
        <v>1</v>
      </c>
      <c r="R463" s="87" t="s">
        <v>32</v>
      </c>
      <c r="S463" s="87">
        <v>9</v>
      </c>
      <c r="T463" s="35">
        <v>43067</v>
      </c>
      <c r="U463" s="35">
        <v>43067</v>
      </c>
      <c r="V463" s="87" t="s">
        <v>153</v>
      </c>
      <c r="W463" s="35">
        <v>46752</v>
      </c>
      <c r="X463" s="87" t="s">
        <v>33</v>
      </c>
      <c r="Y463" s="35" t="s">
        <v>68</v>
      </c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s="1" customFormat="1" ht="24.95" customHeight="1" x14ac:dyDescent="0.2">
      <c r="A464" s="90">
        <v>30</v>
      </c>
      <c r="B464" s="87" t="s">
        <v>70</v>
      </c>
      <c r="C464" s="87" t="s">
        <v>152</v>
      </c>
      <c r="D464" s="89" t="s">
        <v>48</v>
      </c>
      <c r="E464" s="87" t="s">
        <v>19</v>
      </c>
      <c r="F464" s="56">
        <v>2</v>
      </c>
      <c r="G464" s="88"/>
      <c r="H464" s="88">
        <v>53</v>
      </c>
      <c r="I464" s="88">
        <f t="shared" si="152"/>
        <v>53</v>
      </c>
      <c r="J464" s="88">
        <f t="shared" si="153"/>
        <v>0</v>
      </c>
      <c r="K464" s="88">
        <f t="shared" si="154"/>
        <v>53</v>
      </c>
      <c r="L464" s="89">
        <f t="shared" si="155"/>
        <v>1</v>
      </c>
      <c r="M464" s="89">
        <f t="shared" si="155"/>
        <v>0</v>
      </c>
      <c r="N464" s="89">
        <f t="shared" si="155"/>
        <v>1</v>
      </c>
      <c r="O464" s="89">
        <v>0</v>
      </c>
      <c r="P464" s="89"/>
      <c r="Q464" s="89">
        <f t="shared" si="135"/>
        <v>0</v>
      </c>
      <c r="R464" s="87" t="s">
        <v>32</v>
      </c>
      <c r="S464" s="87">
        <v>9</v>
      </c>
      <c r="T464" s="35">
        <v>43067</v>
      </c>
      <c r="U464" s="35">
        <v>43067</v>
      </c>
      <c r="V464" s="87" t="s">
        <v>153</v>
      </c>
      <c r="W464" s="35">
        <v>46752</v>
      </c>
      <c r="X464" s="87" t="s">
        <v>33</v>
      </c>
      <c r="Y464" s="35" t="s">
        <v>68</v>
      </c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s="1" customFormat="1" ht="24.95" customHeight="1" x14ac:dyDescent="0.2">
      <c r="A465" s="90">
        <v>30</v>
      </c>
      <c r="B465" s="87" t="s">
        <v>70</v>
      </c>
      <c r="C465" s="87" t="s">
        <v>152</v>
      </c>
      <c r="D465" s="89" t="s">
        <v>49</v>
      </c>
      <c r="E465" s="87" t="s">
        <v>19</v>
      </c>
      <c r="F465" s="56">
        <v>2</v>
      </c>
      <c r="G465" s="88"/>
      <c r="H465" s="88">
        <v>53.4</v>
      </c>
      <c r="I465" s="88">
        <f t="shared" si="152"/>
        <v>53.4</v>
      </c>
      <c r="J465" s="88">
        <f t="shared" si="153"/>
        <v>0</v>
      </c>
      <c r="K465" s="88">
        <f t="shared" si="154"/>
        <v>53.4</v>
      </c>
      <c r="L465" s="89">
        <f t="shared" si="155"/>
        <v>1</v>
      </c>
      <c r="M465" s="89">
        <f t="shared" si="155"/>
        <v>0</v>
      </c>
      <c r="N465" s="89">
        <f t="shared" si="155"/>
        <v>1</v>
      </c>
      <c r="O465" s="89">
        <v>4</v>
      </c>
      <c r="P465" s="89"/>
      <c r="Q465" s="89">
        <f t="shared" si="135"/>
        <v>4</v>
      </c>
      <c r="R465" s="87" t="s">
        <v>32</v>
      </c>
      <c r="S465" s="87">
        <v>9</v>
      </c>
      <c r="T465" s="35">
        <v>43067</v>
      </c>
      <c r="U465" s="35">
        <v>43067</v>
      </c>
      <c r="V465" s="87" t="s">
        <v>153</v>
      </c>
      <c r="W465" s="35">
        <v>46752</v>
      </c>
      <c r="X465" s="87" t="s">
        <v>33</v>
      </c>
      <c r="Y465" s="35" t="s">
        <v>68</v>
      </c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s="1" customFormat="1" ht="24.95" customHeight="1" x14ac:dyDescent="0.2">
      <c r="A466" s="90">
        <v>30</v>
      </c>
      <c r="B466" s="87" t="s">
        <v>70</v>
      </c>
      <c r="C466" s="87" t="s">
        <v>152</v>
      </c>
      <c r="D466" s="89" t="s">
        <v>50</v>
      </c>
      <c r="E466" s="87" t="s">
        <v>19</v>
      </c>
      <c r="F466" s="56">
        <v>3</v>
      </c>
      <c r="G466" s="88"/>
      <c r="H466" s="88">
        <v>71.8</v>
      </c>
      <c r="I466" s="88">
        <f t="shared" si="152"/>
        <v>71.8</v>
      </c>
      <c r="J466" s="88">
        <f t="shared" si="153"/>
        <v>0</v>
      </c>
      <c r="K466" s="88">
        <f t="shared" si="154"/>
        <v>71.8</v>
      </c>
      <c r="L466" s="89">
        <f t="shared" si="155"/>
        <v>1</v>
      </c>
      <c r="M466" s="89">
        <f t="shared" si="155"/>
        <v>0</v>
      </c>
      <c r="N466" s="89">
        <f t="shared" si="155"/>
        <v>1</v>
      </c>
      <c r="O466" s="89">
        <v>2</v>
      </c>
      <c r="P466" s="89"/>
      <c r="Q466" s="89">
        <f t="shared" si="135"/>
        <v>2</v>
      </c>
      <c r="R466" s="87" t="s">
        <v>32</v>
      </c>
      <c r="S466" s="87">
        <v>9</v>
      </c>
      <c r="T466" s="35">
        <v>43067</v>
      </c>
      <c r="U466" s="35">
        <v>43067</v>
      </c>
      <c r="V466" s="87" t="s">
        <v>153</v>
      </c>
      <c r="W466" s="35">
        <v>46752</v>
      </c>
      <c r="X466" s="87" t="s">
        <v>33</v>
      </c>
      <c r="Y466" s="35" t="s">
        <v>68</v>
      </c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s="1" customFormat="1" ht="24.95" customHeight="1" x14ac:dyDescent="0.2">
      <c r="A467" s="90">
        <v>30</v>
      </c>
      <c r="B467" s="87" t="s">
        <v>70</v>
      </c>
      <c r="C467" s="87" t="s">
        <v>152</v>
      </c>
      <c r="D467" s="89" t="s">
        <v>51</v>
      </c>
      <c r="E467" s="87" t="s">
        <v>19</v>
      </c>
      <c r="F467" s="56">
        <v>2</v>
      </c>
      <c r="G467" s="88"/>
      <c r="H467" s="88">
        <v>50.1</v>
      </c>
      <c r="I467" s="88">
        <f t="shared" si="152"/>
        <v>50.1</v>
      </c>
      <c r="J467" s="88">
        <f t="shared" si="153"/>
        <v>0</v>
      </c>
      <c r="K467" s="88">
        <f t="shared" si="154"/>
        <v>50.1</v>
      </c>
      <c r="L467" s="89">
        <f t="shared" si="155"/>
        <v>1</v>
      </c>
      <c r="M467" s="89">
        <f t="shared" si="155"/>
        <v>0</v>
      </c>
      <c r="N467" s="89">
        <f t="shared" si="155"/>
        <v>1</v>
      </c>
      <c r="O467" s="89">
        <v>1</v>
      </c>
      <c r="P467" s="89"/>
      <c r="Q467" s="89">
        <f t="shared" si="135"/>
        <v>1</v>
      </c>
      <c r="R467" s="87" t="s">
        <v>32</v>
      </c>
      <c r="S467" s="87">
        <v>9</v>
      </c>
      <c r="T467" s="35">
        <v>43067</v>
      </c>
      <c r="U467" s="35">
        <v>43067</v>
      </c>
      <c r="V467" s="87" t="s">
        <v>153</v>
      </c>
      <c r="W467" s="35">
        <v>46752</v>
      </c>
      <c r="X467" s="87" t="s">
        <v>33</v>
      </c>
      <c r="Y467" s="35" t="s">
        <v>68</v>
      </c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s="6" customFormat="1" ht="24.95" customHeight="1" x14ac:dyDescent="0.2">
      <c r="A468" s="22">
        <v>30</v>
      </c>
      <c r="B468" s="34" t="s">
        <v>70</v>
      </c>
      <c r="C468" s="34" t="s">
        <v>152</v>
      </c>
      <c r="D468" s="57">
        <f>COUNTA(D452:D467)</f>
        <v>16</v>
      </c>
      <c r="E468" s="34" t="s">
        <v>46</v>
      </c>
      <c r="F468" s="58"/>
      <c r="G468" s="59">
        <v>1091.3</v>
      </c>
      <c r="H468" s="59">
        <f>SUM(H452:H467)</f>
        <v>882.30000000000007</v>
      </c>
      <c r="I468" s="59">
        <f t="shared" ref="I468:O468" si="156">SUM(I452:I467)</f>
        <v>882.30000000000007</v>
      </c>
      <c r="J468" s="59">
        <f t="shared" si="156"/>
        <v>124.80000000000001</v>
      </c>
      <c r="K468" s="59">
        <f t="shared" si="156"/>
        <v>757.5</v>
      </c>
      <c r="L468" s="57">
        <f t="shared" si="156"/>
        <v>16</v>
      </c>
      <c r="M468" s="57">
        <f t="shared" si="156"/>
        <v>2</v>
      </c>
      <c r="N468" s="57">
        <f t="shared" si="156"/>
        <v>14</v>
      </c>
      <c r="O468" s="57">
        <f t="shared" si="156"/>
        <v>42</v>
      </c>
      <c r="P468" s="57"/>
      <c r="Q468" s="57">
        <f t="shared" si="135"/>
        <v>42</v>
      </c>
      <c r="R468" s="60"/>
      <c r="S468" s="34">
        <v>9</v>
      </c>
      <c r="T468" s="42">
        <v>43067</v>
      </c>
      <c r="U468" s="42">
        <v>43067</v>
      </c>
      <c r="V468" s="34" t="s">
        <v>153</v>
      </c>
      <c r="W468" s="42">
        <v>46752</v>
      </c>
      <c r="X468" s="34" t="s">
        <v>33</v>
      </c>
      <c r="Y468" s="42" t="s">
        <v>68</v>
      </c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</row>
    <row r="469" spans="1:37" s="1" customFormat="1" ht="24.95" customHeight="1" x14ac:dyDescent="0.2">
      <c r="A469" s="90">
        <v>31</v>
      </c>
      <c r="B469" s="87" t="s">
        <v>70</v>
      </c>
      <c r="C469" s="87" t="s">
        <v>154</v>
      </c>
      <c r="D469" s="89" t="s">
        <v>31</v>
      </c>
      <c r="E469" s="87" t="s">
        <v>18</v>
      </c>
      <c r="F469" s="56">
        <v>3</v>
      </c>
      <c r="G469" s="88"/>
      <c r="H469" s="88">
        <v>52.6</v>
      </c>
      <c r="I469" s="88">
        <f t="shared" ref="I469:I480" si="157">IF(R469="Подлежит расселению",H469,IF(R469="Расселено",0,IF(R469="Пустующие",0,IF(R469="В суде",H469))))</f>
        <v>52.6</v>
      </c>
      <c r="J469" s="88">
        <f t="shared" ref="J469:J480" si="158">IF(E469="Муниципальная",I469,IF(E469="Частная",0))</f>
        <v>52.6</v>
      </c>
      <c r="K469" s="88">
        <f t="shared" ref="K469:K480" si="159">IF(E469="Муниципальная",0,IF(E469="Частная",I469))</f>
        <v>0</v>
      </c>
      <c r="L469" s="89">
        <f t="shared" ref="L469:N480" si="160">IF(I469&gt;0,1,IF(I469=0,0))</f>
        <v>1</v>
      </c>
      <c r="M469" s="89">
        <f t="shared" si="160"/>
        <v>1</v>
      </c>
      <c r="N469" s="89">
        <f t="shared" si="160"/>
        <v>0</v>
      </c>
      <c r="O469" s="89">
        <v>1</v>
      </c>
      <c r="P469" s="89"/>
      <c r="Q469" s="89">
        <f t="shared" si="135"/>
        <v>1</v>
      </c>
      <c r="R469" s="87" t="s">
        <v>32</v>
      </c>
      <c r="S469" s="87">
        <v>10</v>
      </c>
      <c r="T469" s="35">
        <v>43091</v>
      </c>
      <c r="U469" s="35">
        <v>43091</v>
      </c>
      <c r="V469" s="87" t="s">
        <v>155</v>
      </c>
      <c r="W469" s="35">
        <v>43830</v>
      </c>
      <c r="X469" s="87" t="s">
        <v>33</v>
      </c>
      <c r="Y469" s="35" t="s">
        <v>68</v>
      </c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s="1" customFormat="1" ht="24.95" customHeight="1" x14ac:dyDescent="0.2">
      <c r="A470" s="90">
        <v>31</v>
      </c>
      <c r="B470" s="87" t="s">
        <v>70</v>
      </c>
      <c r="C470" s="87" t="s">
        <v>154</v>
      </c>
      <c r="D470" s="89" t="s">
        <v>35</v>
      </c>
      <c r="E470" s="87" t="s">
        <v>18</v>
      </c>
      <c r="F470" s="56">
        <v>2</v>
      </c>
      <c r="G470" s="88"/>
      <c r="H470" s="88">
        <v>41.1</v>
      </c>
      <c r="I470" s="88">
        <f t="shared" si="157"/>
        <v>41.1</v>
      </c>
      <c r="J470" s="88">
        <f t="shared" si="158"/>
        <v>41.1</v>
      </c>
      <c r="K470" s="88">
        <f t="shared" si="159"/>
        <v>0</v>
      </c>
      <c r="L470" s="89">
        <f t="shared" si="160"/>
        <v>1</v>
      </c>
      <c r="M470" s="89">
        <f t="shared" si="160"/>
        <v>1</v>
      </c>
      <c r="N470" s="89">
        <f t="shared" si="160"/>
        <v>0</v>
      </c>
      <c r="O470" s="89">
        <v>4</v>
      </c>
      <c r="P470" s="89"/>
      <c r="Q470" s="89">
        <f t="shared" ref="Q470:Q523" si="161">O470-P470</f>
        <v>4</v>
      </c>
      <c r="R470" s="87" t="s">
        <v>32</v>
      </c>
      <c r="S470" s="87">
        <v>10</v>
      </c>
      <c r="T470" s="35">
        <v>43091</v>
      </c>
      <c r="U470" s="35">
        <v>43091</v>
      </c>
      <c r="V470" s="87" t="s">
        <v>155</v>
      </c>
      <c r="W470" s="35">
        <v>43830</v>
      </c>
      <c r="X470" s="87" t="s">
        <v>33</v>
      </c>
      <c r="Y470" s="35" t="s">
        <v>68</v>
      </c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s="1" customFormat="1" ht="24.95" customHeight="1" x14ac:dyDescent="0.2">
      <c r="A471" s="90">
        <v>31</v>
      </c>
      <c r="B471" s="87" t="s">
        <v>70</v>
      </c>
      <c r="C471" s="87" t="s">
        <v>154</v>
      </c>
      <c r="D471" s="89" t="s">
        <v>36</v>
      </c>
      <c r="E471" s="87" t="s">
        <v>18</v>
      </c>
      <c r="F471" s="56">
        <v>1</v>
      </c>
      <c r="G471" s="88"/>
      <c r="H471" s="88">
        <v>28.2</v>
      </c>
      <c r="I471" s="88">
        <f t="shared" si="157"/>
        <v>28.2</v>
      </c>
      <c r="J471" s="88">
        <f t="shared" si="158"/>
        <v>28.2</v>
      </c>
      <c r="K471" s="88">
        <f t="shared" si="159"/>
        <v>0</v>
      </c>
      <c r="L471" s="89">
        <f t="shared" si="160"/>
        <v>1</v>
      </c>
      <c r="M471" s="89">
        <f t="shared" si="160"/>
        <v>1</v>
      </c>
      <c r="N471" s="89">
        <f t="shared" si="160"/>
        <v>0</v>
      </c>
      <c r="O471" s="89">
        <v>1</v>
      </c>
      <c r="P471" s="89"/>
      <c r="Q471" s="89">
        <f t="shared" si="161"/>
        <v>1</v>
      </c>
      <c r="R471" s="87" t="s">
        <v>32</v>
      </c>
      <c r="S471" s="87">
        <v>10</v>
      </c>
      <c r="T471" s="35">
        <v>43091</v>
      </c>
      <c r="U471" s="35">
        <v>43091</v>
      </c>
      <c r="V471" s="87" t="s">
        <v>155</v>
      </c>
      <c r="W471" s="35">
        <v>43830</v>
      </c>
      <c r="X471" s="87" t="s">
        <v>33</v>
      </c>
      <c r="Y471" s="35" t="s">
        <v>68</v>
      </c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s="1" customFormat="1" ht="24.95" customHeight="1" x14ac:dyDescent="0.2">
      <c r="A472" s="90">
        <v>31</v>
      </c>
      <c r="B472" s="87" t="s">
        <v>70</v>
      </c>
      <c r="C472" s="87" t="s">
        <v>154</v>
      </c>
      <c r="D472" s="89" t="s">
        <v>37</v>
      </c>
      <c r="E472" s="87" t="s">
        <v>18</v>
      </c>
      <c r="F472" s="56">
        <v>3</v>
      </c>
      <c r="G472" s="88"/>
      <c r="H472" s="88">
        <v>53.1</v>
      </c>
      <c r="I472" s="88">
        <f t="shared" si="157"/>
        <v>53.1</v>
      </c>
      <c r="J472" s="88">
        <f t="shared" si="158"/>
        <v>53.1</v>
      </c>
      <c r="K472" s="88">
        <f t="shared" si="159"/>
        <v>0</v>
      </c>
      <c r="L472" s="89">
        <f t="shared" si="160"/>
        <v>1</v>
      </c>
      <c r="M472" s="89">
        <f t="shared" si="160"/>
        <v>1</v>
      </c>
      <c r="N472" s="89">
        <f t="shared" si="160"/>
        <v>0</v>
      </c>
      <c r="O472" s="89">
        <v>3</v>
      </c>
      <c r="P472" s="89"/>
      <c r="Q472" s="89">
        <f t="shared" si="161"/>
        <v>3</v>
      </c>
      <c r="R472" s="87" t="s">
        <v>32</v>
      </c>
      <c r="S472" s="87">
        <v>10</v>
      </c>
      <c r="T472" s="35">
        <v>43091</v>
      </c>
      <c r="U472" s="35">
        <v>43091</v>
      </c>
      <c r="V472" s="87" t="s">
        <v>155</v>
      </c>
      <c r="W472" s="35">
        <v>43830</v>
      </c>
      <c r="X472" s="87" t="s">
        <v>33</v>
      </c>
      <c r="Y472" s="35" t="s">
        <v>68</v>
      </c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s="1" customFormat="1" ht="24.95" customHeight="1" x14ac:dyDescent="0.2">
      <c r="A473" s="90">
        <v>31</v>
      </c>
      <c r="B473" s="87" t="s">
        <v>70</v>
      </c>
      <c r="C473" s="87" t="s">
        <v>154</v>
      </c>
      <c r="D473" s="89" t="s">
        <v>38</v>
      </c>
      <c r="E473" s="87" t="s">
        <v>19</v>
      </c>
      <c r="F473" s="56">
        <v>2</v>
      </c>
      <c r="G473" s="88"/>
      <c r="H473" s="88">
        <v>41.4</v>
      </c>
      <c r="I473" s="88">
        <f t="shared" si="157"/>
        <v>41.4</v>
      </c>
      <c r="J473" s="88">
        <f t="shared" si="158"/>
        <v>0</v>
      </c>
      <c r="K473" s="88">
        <f t="shared" si="159"/>
        <v>41.4</v>
      </c>
      <c r="L473" s="89">
        <f t="shared" si="160"/>
        <v>1</v>
      </c>
      <c r="M473" s="89">
        <f t="shared" si="160"/>
        <v>0</v>
      </c>
      <c r="N473" s="89">
        <f t="shared" si="160"/>
        <v>1</v>
      </c>
      <c r="O473" s="89">
        <v>4</v>
      </c>
      <c r="P473" s="89"/>
      <c r="Q473" s="89">
        <f t="shared" si="161"/>
        <v>4</v>
      </c>
      <c r="R473" s="87" t="s">
        <v>32</v>
      </c>
      <c r="S473" s="87">
        <v>10</v>
      </c>
      <c r="T473" s="35">
        <v>43091</v>
      </c>
      <c r="U473" s="35">
        <v>43091</v>
      </c>
      <c r="V473" s="87" t="s">
        <v>155</v>
      </c>
      <c r="W473" s="35">
        <v>43830</v>
      </c>
      <c r="X473" s="87" t="s">
        <v>33</v>
      </c>
      <c r="Y473" s="35" t="s">
        <v>68</v>
      </c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s="1" customFormat="1" ht="24.95" customHeight="1" x14ac:dyDescent="0.2">
      <c r="A474" s="90">
        <v>31</v>
      </c>
      <c r="B474" s="87" t="s">
        <v>70</v>
      </c>
      <c r="C474" s="87" t="s">
        <v>154</v>
      </c>
      <c r="D474" s="89" t="s">
        <v>39</v>
      </c>
      <c r="E474" s="87" t="s">
        <v>19</v>
      </c>
      <c r="F474" s="56">
        <v>1</v>
      </c>
      <c r="G474" s="88"/>
      <c r="H474" s="88">
        <v>30.3</v>
      </c>
      <c r="I474" s="88">
        <f t="shared" si="157"/>
        <v>30.3</v>
      </c>
      <c r="J474" s="88">
        <f t="shared" si="158"/>
        <v>0</v>
      </c>
      <c r="K474" s="88">
        <f t="shared" si="159"/>
        <v>30.3</v>
      </c>
      <c r="L474" s="89">
        <f t="shared" si="160"/>
        <v>1</v>
      </c>
      <c r="M474" s="89">
        <f t="shared" si="160"/>
        <v>0</v>
      </c>
      <c r="N474" s="89">
        <f t="shared" si="160"/>
        <v>1</v>
      </c>
      <c r="O474" s="89">
        <v>4</v>
      </c>
      <c r="P474" s="89"/>
      <c r="Q474" s="89">
        <f t="shared" si="161"/>
        <v>4</v>
      </c>
      <c r="R474" s="87" t="s">
        <v>32</v>
      </c>
      <c r="S474" s="87">
        <v>10</v>
      </c>
      <c r="T474" s="35">
        <v>43091</v>
      </c>
      <c r="U474" s="35">
        <v>43091</v>
      </c>
      <c r="V474" s="87" t="s">
        <v>155</v>
      </c>
      <c r="W474" s="35">
        <v>43830</v>
      </c>
      <c r="X474" s="87" t="s">
        <v>33</v>
      </c>
      <c r="Y474" s="35" t="s">
        <v>68</v>
      </c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s="1" customFormat="1" ht="24.95" customHeight="1" x14ac:dyDescent="0.2">
      <c r="A475" s="90">
        <v>31</v>
      </c>
      <c r="B475" s="87" t="s">
        <v>70</v>
      </c>
      <c r="C475" s="87" t="s">
        <v>154</v>
      </c>
      <c r="D475" s="89" t="s">
        <v>40</v>
      </c>
      <c r="E475" s="87" t="s">
        <v>19</v>
      </c>
      <c r="F475" s="56">
        <v>1</v>
      </c>
      <c r="G475" s="88"/>
      <c r="H475" s="88">
        <v>31.1</v>
      </c>
      <c r="I475" s="88">
        <f t="shared" si="157"/>
        <v>31.1</v>
      </c>
      <c r="J475" s="88">
        <f t="shared" si="158"/>
        <v>0</v>
      </c>
      <c r="K475" s="88">
        <f t="shared" si="159"/>
        <v>31.1</v>
      </c>
      <c r="L475" s="89">
        <f t="shared" si="160"/>
        <v>1</v>
      </c>
      <c r="M475" s="89">
        <f t="shared" si="160"/>
        <v>0</v>
      </c>
      <c r="N475" s="89">
        <f t="shared" si="160"/>
        <v>1</v>
      </c>
      <c r="O475" s="89">
        <v>6</v>
      </c>
      <c r="P475" s="89"/>
      <c r="Q475" s="89">
        <f t="shared" si="161"/>
        <v>6</v>
      </c>
      <c r="R475" s="87" t="s">
        <v>32</v>
      </c>
      <c r="S475" s="87">
        <v>10</v>
      </c>
      <c r="T475" s="35">
        <v>43091</v>
      </c>
      <c r="U475" s="35">
        <v>43091</v>
      </c>
      <c r="V475" s="87" t="s">
        <v>155</v>
      </c>
      <c r="W475" s="35">
        <v>43830</v>
      </c>
      <c r="X475" s="87" t="s">
        <v>33</v>
      </c>
      <c r="Y475" s="35" t="s">
        <v>68</v>
      </c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s="1" customFormat="1" ht="24.95" customHeight="1" x14ac:dyDescent="0.2">
      <c r="A476" s="90">
        <v>31</v>
      </c>
      <c r="B476" s="87" t="s">
        <v>70</v>
      </c>
      <c r="C476" s="87" t="s">
        <v>154</v>
      </c>
      <c r="D476" s="89" t="s">
        <v>41</v>
      </c>
      <c r="E476" s="87" t="s">
        <v>19</v>
      </c>
      <c r="F476" s="56">
        <v>2</v>
      </c>
      <c r="G476" s="88"/>
      <c r="H476" s="88">
        <v>41.9</v>
      </c>
      <c r="I476" s="88">
        <f t="shared" si="157"/>
        <v>41.9</v>
      </c>
      <c r="J476" s="88">
        <f t="shared" si="158"/>
        <v>0</v>
      </c>
      <c r="K476" s="88">
        <f t="shared" si="159"/>
        <v>41.9</v>
      </c>
      <c r="L476" s="89">
        <f t="shared" si="160"/>
        <v>1</v>
      </c>
      <c r="M476" s="89">
        <f t="shared" si="160"/>
        <v>0</v>
      </c>
      <c r="N476" s="89">
        <f t="shared" si="160"/>
        <v>1</v>
      </c>
      <c r="O476" s="89">
        <v>0</v>
      </c>
      <c r="P476" s="89"/>
      <c r="Q476" s="89">
        <f t="shared" si="161"/>
        <v>0</v>
      </c>
      <c r="R476" s="87" t="s">
        <v>32</v>
      </c>
      <c r="S476" s="87">
        <v>10</v>
      </c>
      <c r="T476" s="35">
        <v>43091</v>
      </c>
      <c r="U476" s="35">
        <v>43091</v>
      </c>
      <c r="V476" s="87" t="s">
        <v>155</v>
      </c>
      <c r="W476" s="35">
        <v>43830</v>
      </c>
      <c r="X476" s="87" t="s">
        <v>33</v>
      </c>
      <c r="Y476" s="35" t="s">
        <v>68</v>
      </c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s="1" customFormat="1" ht="24.95" customHeight="1" x14ac:dyDescent="0.2">
      <c r="A477" s="90">
        <v>31</v>
      </c>
      <c r="B477" s="87" t="s">
        <v>70</v>
      </c>
      <c r="C477" s="87" t="s">
        <v>154</v>
      </c>
      <c r="D477" s="89" t="s">
        <v>42</v>
      </c>
      <c r="E477" s="87" t="s">
        <v>18</v>
      </c>
      <c r="F477" s="56">
        <v>3</v>
      </c>
      <c r="G477" s="88"/>
      <c r="H477" s="88">
        <v>51.4</v>
      </c>
      <c r="I477" s="88">
        <f t="shared" si="157"/>
        <v>51.4</v>
      </c>
      <c r="J477" s="88">
        <f t="shared" si="158"/>
        <v>51.4</v>
      </c>
      <c r="K477" s="88">
        <f t="shared" si="159"/>
        <v>0</v>
      </c>
      <c r="L477" s="89">
        <f t="shared" si="160"/>
        <v>1</v>
      </c>
      <c r="M477" s="89">
        <f t="shared" si="160"/>
        <v>1</v>
      </c>
      <c r="N477" s="89">
        <f t="shared" si="160"/>
        <v>0</v>
      </c>
      <c r="O477" s="89">
        <v>3</v>
      </c>
      <c r="P477" s="89"/>
      <c r="Q477" s="89">
        <f t="shared" si="161"/>
        <v>3</v>
      </c>
      <c r="R477" s="87" t="s">
        <v>32</v>
      </c>
      <c r="S477" s="87">
        <v>10</v>
      </c>
      <c r="T477" s="35">
        <v>43091</v>
      </c>
      <c r="U477" s="35">
        <v>43091</v>
      </c>
      <c r="V477" s="87" t="s">
        <v>155</v>
      </c>
      <c r="W477" s="35">
        <v>43830</v>
      </c>
      <c r="X477" s="87" t="s">
        <v>33</v>
      </c>
      <c r="Y477" s="35" t="s">
        <v>68</v>
      </c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s="1" customFormat="1" ht="24.95" customHeight="1" x14ac:dyDescent="0.2">
      <c r="A478" s="90">
        <v>31</v>
      </c>
      <c r="B478" s="87" t="s">
        <v>70</v>
      </c>
      <c r="C478" s="87" t="s">
        <v>154</v>
      </c>
      <c r="D478" s="89" t="s">
        <v>43</v>
      </c>
      <c r="E478" s="87" t="s">
        <v>18</v>
      </c>
      <c r="F478" s="56">
        <v>1</v>
      </c>
      <c r="G478" s="88"/>
      <c r="H478" s="88">
        <v>30.2</v>
      </c>
      <c r="I478" s="88">
        <f t="shared" si="157"/>
        <v>30.2</v>
      </c>
      <c r="J478" s="88">
        <f t="shared" si="158"/>
        <v>30.2</v>
      </c>
      <c r="K478" s="88">
        <f t="shared" si="159"/>
        <v>0</v>
      </c>
      <c r="L478" s="89">
        <f t="shared" si="160"/>
        <v>1</v>
      </c>
      <c r="M478" s="89">
        <f t="shared" si="160"/>
        <v>1</v>
      </c>
      <c r="N478" s="89">
        <f t="shared" si="160"/>
        <v>0</v>
      </c>
      <c r="O478" s="89">
        <v>1</v>
      </c>
      <c r="P478" s="89"/>
      <c r="Q478" s="89">
        <f t="shared" si="161"/>
        <v>1</v>
      </c>
      <c r="R478" s="87" t="s">
        <v>32</v>
      </c>
      <c r="S478" s="87">
        <v>10</v>
      </c>
      <c r="T478" s="35">
        <v>43091</v>
      </c>
      <c r="U478" s="35">
        <v>43091</v>
      </c>
      <c r="V478" s="87" t="s">
        <v>155</v>
      </c>
      <c r="W478" s="35">
        <v>43830</v>
      </c>
      <c r="X478" s="87" t="s">
        <v>33</v>
      </c>
      <c r="Y478" s="35" t="s">
        <v>68</v>
      </c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s="1" customFormat="1" ht="24.95" customHeight="1" x14ac:dyDescent="0.2">
      <c r="A479" s="90">
        <v>31</v>
      </c>
      <c r="B479" s="87" t="s">
        <v>70</v>
      </c>
      <c r="C479" s="87" t="s">
        <v>154</v>
      </c>
      <c r="D479" s="89" t="s">
        <v>44</v>
      </c>
      <c r="E479" s="87" t="s">
        <v>19</v>
      </c>
      <c r="F479" s="56">
        <v>2</v>
      </c>
      <c r="G479" s="88"/>
      <c r="H479" s="88">
        <v>41.9</v>
      </c>
      <c r="I479" s="88">
        <f t="shared" si="157"/>
        <v>41.9</v>
      </c>
      <c r="J479" s="88">
        <f t="shared" si="158"/>
        <v>0</v>
      </c>
      <c r="K479" s="88">
        <f t="shared" si="159"/>
        <v>41.9</v>
      </c>
      <c r="L479" s="89">
        <f t="shared" si="160"/>
        <v>1</v>
      </c>
      <c r="M479" s="89">
        <f t="shared" si="160"/>
        <v>0</v>
      </c>
      <c r="N479" s="89">
        <f t="shared" si="160"/>
        <v>1</v>
      </c>
      <c r="O479" s="89">
        <v>2</v>
      </c>
      <c r="P479" s="89"/>
      <c r="Q479" s="89">
        <f t="shared" si="161"/>
        <v>2</v>
      </c>
      <c r="R479" s="87" t="s">
        <v>32</v>
      </c>
      <c r="S479" s="87">
        <v>10</v>
      </c>
      <c r="T479" s="35">
        <v>43091</v>
      </c>
      <c r="U479" s="35">
        <v>43091</v>
      </c>
      <c r="V479" s="87" t="s">
        <v>155</v>
      </c>
      <c r="W479" s="35">
        <v>43830</v>
      </c>
      <c r="X479" s="87" t="s">
        <v>33</v>
      </c>
      <c r="Y479" s="35" t="s">
        <v>68</v>
      </c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s="1" customFormat="1" ht="24.95" customHeight="1" x14ac:dyDescent="0.2">
      <c r="A480" s="90">
        <v>31</v>
      </c>
      <c r="B480" s="87" t="s">
        <v>70</v>
      </c>
      <c r="C480" s="87" t="s">
        <v>154</v>
      </c>
      <c r="D480" s="89" t="s">
        <v>45</v>
      </c>
      <c r="E480" s="87" t="s">
        <v>19</v>
      </c>
      <c r="F480" s="56">
        <v>3</v>
      </c>
      <c r="G480" s="88"/>
      <c r="H480" s="88">
        <v>51</v>
      </c>
      <c r="I480" s="88">
        <f t="shared" si="157"/>
        <v>51</v>
      </c>
      <c r="J480" s="88">
        <f t="shared" si="158"/>
        <v>0</v>
      </c>
      <c r="K480" s="88">
        <f t="shared" si="159"/>
        <v>51</v>
      </c>
      <c r="L480" s="89">
        <f t="shared" si="160"/>
        <v>1</v>
      </c>
      <c r="M480" s="89">
        <f t="shared" si="160"/>
        <v>0</v>
      </c>
      <c r="N480" s="89">
        <f t="shared" si="160"/>
        <v>1</v>
      </c>
      <c r="O480" s="89">
        <v>4</v>
      </c>
      <c r="P480" s="89"/>
      <c r="Q480" s="89">
        <f t="shared" si="161"/>
        <v>4</v>
      </c>
      <c r="R480" s="87" t="s">
        <v>32</v>
      </c>
      <c r="S480" s="87">
        <v>10</v>
      </c>
      <c r="T480" s="35">
        <v>43091</v>
      </c>
      <c r="U480" s="35">
        <v>43091</v>
      </c>
      <c r="V480" s="87" t="s">
        <v>155</v>
      </c>
      <c r="W480" s="35">
        <v>43830</v>
      </c>
      <c r="X480" s="87" t="s">
        <v>33</v>
      </c>
      <c r="Y480" s="35" t="s">
        <v>68</v>
      </c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s="6" customFormat="1" ht="24.95" customHeight="1" x14ac:dyDescent="0.2">
      <c r="A481" s="22">
        <v>31</v>
      </c>
      <c r="B481" s="34" t="s">
        <v>70</v>
      </c>
      <c r="C481" s="34" t="s">
        <v>154</v>
      </c>
      <c r="D481" s="57">
        <f>COUNTA(D469:D480)</f>
        <v>12</v>
      </c>
      <c r="E481" s="34" t="s">
        <v>46</v>
      </c>
      <c r="F481" s="58"/>
      <c r="G481" s="59">
        <v>540.4</v>
      </c>
      <c r="H481" s="59">
        <f>SUM(H469:H480)</f>
        <v>494.19999999999993</v>
      </c>
      <c r="I481" s="59">
        <f t="shared" ref="I481:O481" si="162">SUM(I469:I480)</f>
        <v>494.19999999999993</v>
      </c>
      <c r="J481" s="59">
        <f t="shared" si="162"/>
        <v>256.60000000000002</v>
      </c>
      <c r="K481" s="59">
        <f t="shared" si="162"/>
        <v>237.60000000000002</v>
      </c>
      <c r="L481" s="57">
        <f t="shared" si="162"/>
        <v>12</v>
      </c>
      <c r="M481" s="57">
        <f t="shared" si="162"/>
        <v>6</v>
      </c>
      <c r="N481" s="57">
        <f t="shared" si="162"/>
        <v>6</v>
      </c>
      <c r="O481" s="57">
        <f t="shared" si="162"/>
        <v>33</v>
      </c>
      <c r="P481" s="57"/>
      <c r="Q481" s="57">
        <f t="shared" si="161"/>
        <v>33</v>
      </c>
      <c r="R481" s="60"/>
      <c r="S481" s="34">
        <v>10</v>
      </c>
      <c r="T481" s="42">
        <v>43091</v>
      </c>
      <c r="U481" s="42">
        <v>43091</v>
      </c>
      <c r="V481" s="34" t="s">
        <v>155</v>
      </c>
      <c r="W481" s="42">
        <v>43830</v>
      </c>
      <c r="X481" s="34" t="s">
        <v>33</v>
      </c>
      <c r="Y481" s="42" t="s">
        <v>68</v>
      </c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</row>
    <row r="482" spans="1:37" s="1" customFormat="1" ht="24.95" customHeight="1" x14ac:dyDescent="0.2">
      <c r="A482" s="90">
        <v>32</v>
      </c>
      <c r="B482" s="87" t="s">
        <v>70</v>
      </c>
      <c r="C482" s="87" t="s">
        <v>156</v>
      </c>
      <c r="D482" s="89" t="s">
        <v>31</v>
      </c>
      <c r="E482" s="87" t="s">
        <v>19</v>
      </c>
      <c r="F482" s="56">
        <v>3</v>
      </c>
      <c r="G482" s="88"/>
      <c r="H482" s="88">
        <v>51.4</v>
      </c>
      <c r="I482" s="88">
        <f t="shared" ref="I482:I492" si="163">IF(R482="Подлежит расселению",H482,IF(R482="Расселено",0,IF(R482="Пустующие",0,IF(R482="В суде",H482))))</f>
        <v>51.4</v>
      </c>
      <c r="J482" s="88">
        <f t="shared" ref="J482:J492" si="164">IF(E482="Муниципальная",I482,IF(E482="Частная",0))</f>
        <v>0</v>
      </c>
      <c r="K482" s="88">
        <f t="shared" ref="K482:K492" si="165">IF(E482="Муниципальная",0,IF(E482="Частная",I482))</f>
        <v>51.4</v>
      </c>
      <c r="L482" s="89">
        <f t="shared" ref="L482:N492" si="166">IF(I482&gt;0,1,IF(I482=0,0))</f>
        <v>1</v>
      </c>
      <c r="M482" s="89">
        <f t="shared" si="166"/>
        <v>0</v>
      </c>
      <c r="N482" s="89">
        <f t="shared" si="166"/>
        <v>1</v>
      </c>
      <c r="O482" s="89">
        <v>4</v>
      </c>
      <c r="P482" s="89"/>
      <c r="Q482" s="89">
        <f t="shared" si="161"/>
        <v>4</v>
      </c>
      <c r="R482" s="87" t="s">
        <v>32</v>
      </c>
      <c r="S482" s="87">
        <v>11</v>
      </c>
      <c r="T482" s="35">
        <v>43091</v>
      </c>
      <c r="U482" s="35">
        <v>43091</v>
      </c>
      <c r="V482" s="87" t="s">
        <v>157</v>
      </c>
      <c r="W482" s="35">
        <v>43830</v>
      </c>
      <c r="X482" s="87" t="s">
        <v>33</v>
      </c>
      <c r="Y482" s="35" t="s">
        <v>68</v>
      </c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s="1" customFormat="1" ht="24.95" customHeight="1" x14ac:dyDescent="0.2">
      <c r="A483" s="90">
        <v>32</v>
      </c>
      <c r="B483" s="87" t="s">
        <v>70</v>
      </c>
      <c r="C483" s="87" t="s">
        <v>156</v>
      </c>
      <c r="D483" s="89" t="s">
        <v>35</v>
      </c>
      <c r="E483" s="87" t="s">
        <v>19</v>
      </c>
      <c r="F483" s="56">
        <v>2</v>
      </c>
      <c r="G483" s="88"/>
      <c r="H483" s="88">
        <v>42.6</v>
      </c>
      <c r="I483" s="88">
        <f t="shared" si="163"/>
        <v>42.6</v>
      </c>
      <c r="J483" s="88">
        <f t="shared" si="164"/>
        <v>0</v>
      </c>
      <c r="K483" s="88">
        <f t="shared" si="165"/>
        <v>42.6</v>
      </c>
      <c r="L483" s="89">
        <f t="shared" si="166"/>
        <v>1</v>
      </c>
      <c r="M483" s="89">
        <f t="shared" si="166"/>
        <v>0</v>
      </c>
      <c r="N483" s="89">
        <f t="shared" si="166"/>
        <v>1</v>
      </c>
      <c r="O483" s="89">
        <v>1</v>
      </c>
      <c r="P483" s="89"/>
      <c r="Q483" s="89">
        <f t="shared" si="161"/>
        <v>1</v>
      </c>
      <c r="R483" s="87" t="s">
        <v>32</v>
      </c>
      <c r="S483" s="87">
        <v>11</v>
      </c>
      <c r="T483" s="35">
        <v>43091</v>
      </c>
      <c r="U483" s="35">
        <v>43091</v>
      </c>
      <c r="V483" s="87" t="s">
        <v>157</v>
      </c>
      <c r="W483" s="35">
        <v>43830</v>
      </c>
      <c r="X483" s="87" t="s">
        <v>33</v>
      </c>
      <c r="Y483" s="35" t="s">
        <v>68</v>
      </c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s="1" customFormat="1" ht="24.95" customHeight="1" x14ac:dyDescent="0.2">
      <c r="A484" s="90">
        <v>32</v>
      </c>
      <c r="B484" s="87" t="s">
        <v>70</v>
      </c>
      <c r="C484" s="87" t="s">
        <v>156</v>
      </c>
      <c r="D484" s="89" t="s">
        <v>36</v>
      </c>
      <c r="E484" s="87" t="s">
        <v>19</v>
      </c>
      <c r="F484" s="56">
        <v>1</v>
      </c>
      <c r="G484" s="88"/>
      <c r="H484" s="88">
        <v>31.1</v>
      </c>
      <c r="I484" s="88">
        <f t="shared" si="163"/>
        <v>31.1</v>
      </c>
      <c r="J484" s="88">
        <f t="shared" si="164"/>
        <v>0</v>
      </c>
      <c r="K484" s="88">
        <f t="shared" si="165"/>
        <v>31.1</v>
      </c>
      <c r="L484" s="89">
        <f t="shared" si="166"/>
        <v>1</v>
      </c>
      <c r="M484" s="89">
        <f t="shared" si="166"/>
        <v>0</v>
      </c>
      <c r="N484" s="89">
        <f t="shared" si="166"/>
        <v>1</v>
      </c>
      <c r="O484" s="89">
        <v>1</v>
      </c>
      <c r="P484" s="89"/>
      <c r="Q484" s="89">
        <f t="shared" si="161"/>
        <v>1</v>
      </c>
      <c r="R484" s="87" t="s">
        <v>32</v>
      </c>
      <c r="S484" s="87">
        <v>11</v>
      </c>
      <c r="T484" s="35">
        <v>43091</v>
      </c>
      <c r="U484" s="35">
        <v>43091</v>
      </c>
      <c r="V484" s="87" t="s">
        <v>157</v>
      </c>
      <c r="W484" s="35">
        <v>43830</v>
      </c>
      <c r="X484" s="87" t="s">
        <v>33</v>
      </c>
      <c r="Y484" s="35" t="s">
        <v>68</v>
      </c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s="1" customFormat="1" ht="24.95" customHeight="1" x14ac:dyDescent="0.2">
      <c r="A485" s="90">
        <v>32</v>
      </c>
      <c r="B485" s="87" t="s">
        <v>70</v>
      </c>
      <c r="C485" s="87" t="s">
        <v>156</v>
      </c>
      <c r="D485" s="89" t="s">
        <v>37</v>
      </c>
      <c r="E485" s="87" t="s">
        <v>19</v>
      </c>
      <c r="F485" s="56">
        <v>3</v>
      </c>
      <c r="G485" s="88"/>
      <c r="H485" s="88">
        <v>50.7</v>
      </c>
      <c r="I485" s="88">
        <f t="shared" si="163"/>
        <v>50.7</v>
      </c>
      <c r="J485" s="88">
        <f t="shared" si="164"/>
        <v>0</v>
      </c>
      <c r="K485" s="88">
        <f t="shared" si="165"/>
        <v>50.7</v>
      </c>
      <c r="L485" s="89">
        <f t="shared" si="166"/>
        <v>1</v>
      </c>
      <c r="M485" s="89">
        <f t="shared" si="166"/>
        <v>0</v>
      </c>
      <c r="N485" s="89">
        <f t="shared" si="166"/>
        <v>1</v>
      </c>
      <c r="O485" s="89">
        <v>5</v>
      </c>
      <c r="P485" s="89"/>
      <c r="Q485" s="89">
        <f t="shared" si="161"/>
        <v>5</v>
      </c>
      <c r="R485" s="87" t="s">
        <v>32</v>
      </c>
      <c r="S485" s="87">
        <v>11</v>
      </c>
      <c r="T485" s="35">
        <v>43091</v>
      </c>
      <c r="U485" s="35">
        <v>43091</v>
      </c>
      <c r="V485" s="87" t="s">
        <v>157</v>
      </c>
      <c r="W485" s="35">
        <v>43830</v>
      </c>
      <c r="X485" s="87" t="s">
        <v>33</v>
      </c>
      <c r="Y485" s="35" t="s">
        <v>68</v>
      </c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s="1" customFormat="1" ht="24.95" customHeight="1" x14ac:dyDescent="0.2">
      <c r="A486" s="90">
        <v>32</v>
      </c>
      <c r="B486" s="87" t="s">
        <v>70</v>
      </c>
      <c r="C486" s="87" t="s">
        <v>156</v>
      </c>
      <c r="D486" s="89" t="s">
        <v>38</v>
      </c>
      <c r="E486" s="87" t="s">
        <v>19</v>
      </c>
      <c r="F486" s="56">
        <v>2</v>
      </c>
      <c r="G486" s="88"/>
      <c r="H486" s="88">
        <v>42.2</v>
      </c>
      <c r="I486" s="88">
        <f t="shared" si="163"/>
        <v>42.2</v>
      </c>
      <c r="J486" s="88">
        <f t="shared" si="164"/>
        <v>0</v>
      </c>
      <c r="K486" s="88">
        <f t="shared" si="165"/>
        <v>42.2</v>
      </c>
      <c r="L486" s="89">
        <f t="shared" si="166"/>
        <v>1</v>
      </c>
      <c r="M486" s="89">
        <f t="shared" si="166"/>
        <v>0</v>
      </c>
      <c r="N486" s="89">
        <f t="shared" si="166"/>
        <v>1</v>
      </c>
      <c r="O486" s="89">
        <v>7</v>
      </c>
      <c r="P486" s="89"/>
      <c r="Q486" s="89">
        <f t="shared" si="161"/>
        <v>7</v>
      </c>
      <c r="R486" s="87" t="s">
        <v>32</v>
      </c>
      <c r="S486" s="87">
        <v>11</v>
      </c>
      <c r="T486" s="35">
        <v>43091</v>
      </c>
      <c r="U486" s="35">
        <v>43091</v>
      </c>
      <c r="V486" s="87" t="s">
        <v>157</v>
      </c>
      <c r="W486" s="35">
        <v>43830</v>
      </c>
      <c r="X486" s="87" t="s">
        <v>33</v>
      </c>
      <c r="Y486" s="35" t="s">
        <v>68</v>
      </c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s="1" customFormat="1" ht="24.95" customHeight="1" x14ac:dyDescent="0.2">
      <c r="A487" s="90">
        <v>32</v>
      </c>
      <c r="B487" s="87" t="s">
        <v>70</v>
      </c>
      <c r="C487" s="87" t="s">
        <v>156</v>
      </c>
      <c r="D487" s="89" t="s">
        <v>39</v>
      </c>
      <c r="E487" s="87" t="s">
        <v>18</v>
      </c>
      <c r="F487" s="56">
        <v>1</v>
      </c>
      <c r="G487" s="88"/>
      <c r="H487" s="88">
        <v>31.1</v>
      </c>
      <c r="I487" s="88">
        <f t="shared" si="163"/>
        <v>31.1</v>
      </c>
      <c r="J487" s="88">
        <f t="shared" si="164"/>
        <v>31.1</v>
      </c>
      <c r="K487" s="88">
        <f t="shared" si="165"/>
        <v>0</v>
      </c>
      <c r="L487" s="89">
        <f t="shared" si="166"/>
        <v>1</v>
      </c>
      <c r="M487" s="89">
        <f t="shared" si="166"/>
        <v>1</v>
      </c>
      <c r="N487" s="89">
        <f t="shared" si="166"/>
        <v>0</v>
      </c>
      <c r="O487" s="89">
        <v>1</v>
      </c>
      <c r="P487" s="89"/>
      <c r="Q487" s="89">
        <f t="shared" si="161"/>
        <v>1</v>
      </c>
      <c r="R487" s="87" t="s">
        <v>32</v>
      </c>
      <c r="S487" s="87">
        <v>11</v>
      </c>
      <c r="T487" s="35">
        <v>43091</v>
      </c>
      <c r="U487" s="35">
        <v>43091</v>
      </c>
      <c r="V487" s="87" t="s">
        <v>157</v>
      </c>
      <c r="W487" s="35">
        <v>43830</v>
      </c>
      <c r="X487" s="87" t="s">
        <v>33</v>
      </c>
      <c r="Y487" s="35" t="s">
        <v>68</v>
      </c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s="1" customFormat="1" ht="24.95" customHeight="1" x14ac:dyDescent="0.2">
      <c r="A488" s="90">
        <v>32</v>
      </c>
      <c r="B488" s="87" t="s">
        <v>70</v>
      </c>
      <c r="C488" s="87" t="s">
        <v>156</v>
      </c>
      <c r="D488" s="89" t="s">
        <v>40</v>
      </c>
      <c r="E488" s="87" t="s">
        <v>19</v>
      </c>
      <c r="F488" s="56">
        <v>1</v>
      </c>
      <c r="G488" s="88"/>
      <c r="H488" s="88">
        <v>30.4</v>
      </c>
      <c r="I488" s="88">
        <f t="shared" si="163"/>
        <v>30.4</v>
      </c>
      <c r="J488" s="88">
        <f t="shared" si="164"/>
        <v>0</v>
      </c>
      <c r="K488" s="88">
        <f t="shared" si="165"/>
        <v>30.4</v>
      </c>
      <c r="L488" s="89">
        <f t="shared" si="166"/>
        <v>1</v>
      </c>
      <c r="M488" s="89">
        <f t="shared" si="166"/>
        <v>0</v>
      </c>
      <c r="N488" s="89">
        <f t="shared" si="166"/>
        <v>1</v>
      </c>
      <c r="O488" s="89">
        <v>3</v>
      </c>
      <c r="P488" s="89"/>
      <c r="Q488" s="89">
        <f t="shared" si="161"/>
        <v>3</v>
      </c>
      <c r="R488" s="87" t="s">
        <v>32</v>
      </c>
      <c r="S488" s="87">
        <v>11</v>
      </c>
      <c r="T488" s="35">
        <v>43091</v>
      </c>
      <c r="U488" s="35">
        <v>43091</v>
      </c>
      <c r="V488" s="87" t="s">
        <v>157</v>
      </c>
      <c r="W488" s="35">
        <v>43830</v>
      </c>
      <c r="X488" s="87" t="s">
        <v>33</v>
      </c>
      <c r="Y488" s="35" t="s">
        <v>68</v>
      </c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s="1" customFormat="1" ht="24.95" customHeight="1" x14ac:dyDescent="0.2">
      <c r="A489" s="90">
        <v>32</v>
      </c>
      <c r="B489" s="87" t="s">
        <v>70</v>
      </c>
      <c r="C489" s="87" t="s">
        <v>156</v>
      </c>
      <c r="D489" s="89" t="s">
        <v>158</v>
      </c>
      <c r="E489" s="87" t="s">
        <v>18</v>
      </c>
      <c r="F489" s="56">
        <v>5</v>
      </c>
      <c r="G489" s="88"/>
      <c r="H489" s="88">
        <v>92.2</v>
      </c>
      <c r="I489" s="88">
        <f t="shared" si="163"/>
        <v>92.2</v>
      </c>
      <c r="J489" s="88">
        <f t="shared" si="164"/>
        <v>92.2</v>
      </c>
      <c r="K489" s="88">
        <f t="shared" si="165"/>
        <v>0</v>
      </c>
      <c r="L489" s="89">
        <f t="shared" si="166"/>
        <v>1</v>
      </c>
      <c r="M489" s="89">
        <f t="shared" si="166"/>
        <v>1</v>
      </c>
      <c r="N489" s="89">
        <f t="shared" si="166"/>
        <v>0</v>
      </c>
      <c r="O489" s="89">
        <v>6</v>
      </c>
      <c r="P489" s="89"/>
      <c r="Q489" s="89">
        <f t="shared" si="161"/>
        <v>6</v>
      </c>
      <c r="R489" s="87" t="s">
        <v>32</v>
      </c>
      <c r="S489" s="87">
        <v>11</v>
      </c>
      <c r="T489" s="35">
        <v>43091</v>
      </c>
      <c r="U489" s="35">
        <v>43091</v>
      </c>
      <c r="V489" s="87" t="s">
        <v>157</v>
      </c>
      <c r="W489" s="35">
        <v>43830</v>
      </c>
      <c r="X489" s="87" t="s">
        <v>33</v>
      </c>
      <c r="Y489" s="35" t="s">
        <v>68</v>
      </c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s="1" customFormat="1" ht="24.95" customHeight="1" x14ac:dyDescent="0.2">
      <c r="A490" s="90">
        <v>32</v>
      </c>
      <c r="B490" s="87" t="s">
        <v>70</v>
      </c>
      <c r="C490" s="87" t="s">
        <v>156</v>
      </c>
      <c r="D490" s="89" t="s">
        <v>43</v>
      </c>
      <c r="E490" s="87" t="s">
        <v>19</v>
      </c>
      <c r="F490" s="56">
        <v>1</v>
      </c>
      <c r="G490" s="88"/>
      <c r="H490" s="88">
        <v>31.5</v>
      </c>
      <c r="I490" s="88">
        <f t="shared" si="163"/>
        <v>0</v>
      </c>
      <c r="J490" s="88">
        <f t="shared" si="164"/>
        <v>0</v>
      </c>
      <c r="K490" s="88">
        <f t="shared" si="165"/>
        <v>0</v>
      </c>
      <c r="L490" s="89">
        <f t="shared" si="166"/>
        <v>0</v>
      </c>
      <c r="M490" s="89">
        <f t="shared" si="166"/>
        <v>0</v>
      </c>
      <c r="N490" s="89">
        <f t="shared" si="166"/>
        <v>0</v>
      </c>
      <c r="O490" s="89">
        <v>0</v>
      </c>
      <c r="P490" s="89"/>
      <c r="Q490" s="89">
        <v>0</v>
      </c>
      <c r="R490" s="87" t="s">
        <v>53</v>
      </c>
      <c r="S490" s="87">
        <v>11</v>
      </c>
      <c r="T490" s="35">
        <v>43091</v>
      </c>
      <c r="U490" s="35">
        <v>43091</v>
      </c>
      <c r="V490" s="87" t="s">
        <v>157</v>
      </c>
      <c r="W490" s="35">
        <v>43830</v>
      </c>
      <c r="X490" s="87" t="s">
        <v>33</v>
      </c>
      <c r="Y490" s="35" t="s">
        <v>68</v>
      </c>
      <c r="Z490" s="4" t="e">
        <v>#N/A</v>
      </c>
      <c r="AA490" s="4" t="e">
        <v>#N/A</v>
      </c>
      <c r="AB490" s="4" t="e">
        <v>#N/A</v>
      </c>
      <c r="AC490" s="4" t="e">
        <v>#N/A</v>
      </c>
      <c r="AD490" s="7" t="e">
        <v>#N/A</v>
      </c>
      <c r="AE490" s="7" t="e">
        <v>#N/A</v>
      </c>
      <c r="AF490" s="4"/>
      <c r="AG490" s="4"/>
      <c r="AH490" s="4"/>
      <c r="AI490" s="4"/>
      <c r="AJ490" s="4"/>
      <c r="AK490" s="4"/>
    </row>
    <row r="491" spans="1:37" s="1" customFormat="1" ht="24.95" customHeight="1" x14ac:dyDescent="0.2">
      <c r="A491" s="90">
        <v>32</v>
      </c>
      <c r="B491" s="87" t="s">
        <v>70</v>
      </c>
      <c r="C491" s="87" t="s">
        <v>156</v>
      </c>
      <c r="D491" s="89" t="s">
        <v>44</v>
      </c>
      <c r="E491" s="87" t="s">
        <v>18</v>
      </c>
      <c r="F491" s="56">
        <v>2</v>
      </c>
      <c r="G491" s="88"/>
      <c r="H491" s="88">
        <v>40.799999999999997</v>
      </c>
      <c r="I491" s="88">
        <f t="shared" si="163"/>
        <v>40.799999999999997</v>
      </c>
      <c r="J491" s="88">
        <f t="shared" si="164"/>
        <v>40.799999999999997</v>
      </c>
      <c r="K491" s="88">
        <f t="shared" si="165"/>
        <v>0</v>
      </c>
      <c r="L491" s="89">
        <f t="shared" si="166"/>
        <v>1</v>
      </c>
      <c r="M491" s="89">
        <f t="shared" si="166"/>
        <v>1</v>
      </c>
      <c r="N491" s="89">
        <f t="shared" si="166"/>
        <v>0</v>
      </c>
      <c r="O491" s="89">
        <v>2</v>
      </c>
      <c r="P491" s="89"/>
      <c r="Q491" s="89">
        <f t="shared" si="161"/>
        <v>2</v>
      </c>
      <c r="R491" s="87" t="s">
        <v>32</v>
      </c>
      <c r="S491" s="87">
        <v>11</v>
      </c>
      <c r="T491" s="35">
        <v>43091</v>
      </c>
      <c r="U491" s="35">
        <v>43091</v>
      </c>
      <c r="V491" s="87" t="s">
        <v>157</v>
      </c>
      <c r="W491" s="35">
        <v>43830</v>
      </c>
      <c r="X491" s="87" t="s">
        <v>33</v>
      </c>
      <c r="Y491" s="35" t="s">
        <v>68</v>
      </c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s="1" customFormat="1" ht="24.95" customHeight="1" x14ac:dyDescent="0.2">
      <c r="A492" s="90">
        <v>32</v>
      </c>
      <c r="B492" s="87" t="s">
        <v>70</v>
      </c>
      <c r="C492" s="87" t="s">
        <v>156</v>
      </c>
      <c r="D492" s="89" t="s">
        <v>45</v>
      </c>
      <c r="E492" s="87" t="s">
        <v>18</v>
      </c>
      <c r="F492" s="56">
        <v>3</v>
      </c>
      <c r="G492" s="88"/>
      <c r="H492" s="88">
        <v>52.1</v>
      </c>
      <c r="I492" s="88">
        <f t="shared" si="163"/>
        <v>52.1</v>
      </c>
      <c r="J492" s="88">
        <f t="shared" si="164"/>
        <v>52.1</v>
      </c>
      <c r="K492" s="88">
        <f t="shared" si="165"/>
        <v>0</v>
      </c>
      <c r="L492" s="89">
        <f t="shared" si="166"/>
        <v>1</v>
      </c>
      <c r="M492" s="89">
        <f t="shared" si="166"/>
        <v>1</v>
      </c>
      <c r="N492" s="89">
        <f t="shared" si="166"/>
        <v>0</v>
      </c>
      <c r="O492" s="89">
        <v>4</v>
      </c>
      <c r="P492" s="89"/>
      <c r="Q492" s="89">
        <f t="shared" si="161"/>
        <v>4</v>
      </c>
      <c r="R492" s="87" t="s">
        <v>32</v>
      </c>
      <c r="S492" s="87">
        <v>11</v>
      </c>
      <c r="T492" s="35">
        <v>43091</v>
      </c>
      <c r="U492" s="35">
        <v>43091</v>
      </c>
      <c r="V492" s="87" t="s">
        <v>157</v>
      </c>
      <c r="W492" s="35">
        <v>43830</v>
      </c>
      <c r="X492" s="87" t="s">
        <v>33</v>
      </c>
      <c r="Y492" s="35" t="s">
        <v>68</v>
      </c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s="6" customFormat="1" ht="24.95" customHeight="1" x14ac:dyDescent="0.2">
      <c r="A493" s="22">
        <v>32</v>
      </c>
      <c r="B493" s="34" t="s">
        <v>70</v>
      </c>
      <c r="C493" s="34" t="s">
        <v>156</v>
      </c>
      <c r="D493" s="57">
        <f>COUNTA(D482:D492)</f>
        <v>11</v>
      </c>
      <c r="E493" s="34" t="s">
        <v>46</v>
      </c>
      <c r="F493" s="58"/>
      <c r="G493" s="59">
        <v>548</v>
      </c>
      <c r="H493" s="59">
        <f>SUM(H482:H492)</f>
        <v>496.1</v>
      </c>
      <c r="I493" s="59">
        <f t="shared" ref="I493:O493" si="167">SUM(I482:I492)</f>
        <v>464.6</v>
      </c>
      <c r="J493" s="59">
        <f t="shared" si="167"/>
        <v>216.20000000000002</v>
      </c>
      <c r="K493" s="59">
        <f t="shared" si="167"/>
        <v>248.4</v>
      </c>
      <c r="L493" s="57">
        <f t="shared" si="167"/>
        <v>10</v>
      </c>
      <c r="M493" s="57">
        <f t="shared" si="167"/>
        <v>4</v>
      </c>
      <c r="N493" s="57">
        <f t="shared" si="167"/>
        <v>6</v>
      </c>
      <c r="O493" s="57">
        <f t="shared" si="167"/>
        <v>34</v>
      </c>
      <c r="P493" s="57"/>
      <c r="Q493" s="57">
        <f t="shared" si="161"/>
        <v>34</v>
      </c>
      <c r="R493" s="60"/>
      <c r="S493" s="34">
        <v>11</v>
      </c>
      <c r="T493" s="42">
        <v>43091</v>
      </c>
      <c r="U493" s="42">
        <v>43091</v>
      </c>
      <c r="V493" s="34" t="s">
        <v>157</v>
      </c>
      <c r="W493" s="42">
        <v>44196</v>
      </c>
      <c r="X493" s="34" t="s">
        <v>33</v>
      </c>
      <c r="Y493" s="42" t="s">
        <v>68</v>
      </c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</row>
    <row r="494" spans="1:37" s="1" customFormat="1" ht="24.95" customHeight="1" x14ac:dyDescent="0.2">
      <c r="A494" s="90">
        <v>33</v>
      </c>
      <c r="B494" s="87" t="s">
        <v>70</v>
      </c>
      <c r="C494" s="87" t="s">
        <v>159</v>
      </c>
      <c r="D494" s="89" t="s">
        <v>31</v>
      </c>
      <c r="E494" s="87" t="s">
        <v>18</v>
      </c>
      <c r="F494" s="56">
        <v>3</v>
      </c>
      <c r="G494" s="88"/>
      <c r="H494" s="88">
        <v>50.4</v>
      </c>
      <c r="I494" s="88">
        <f t="shared" ref="I494:I505" si="168">IF(R494="Подлежит расселению",H494,IF(R494="Расселено",0,IF(R494="Пустующие",0,IF(R494="В суде",H494))))</f>
        <v>50.4</v>
      </c>
      <c r="J494" s="88">
        <f t="shared" ref="J494:J505" si="169">IF(E494="Муниципальная",I494,IF(E494="Частная",0))</f>
        <v>50.4</v>
      </c>
      <c r="K494" s="88">
        <f t="shared" ref="K494:K505" si="170">IF(E494="Муниципальная",0,IF(E494="Частная",I494))</f>
        <v>0</v>
      </c>
      <c r="L494" s="89">
        <f t="shared" ref="L494:N505" si="171">IF(I494&gt;0,1,IF(I494=0,0))</f>
        <v>1</v>
      </c>
      <c r="M494" s="89">
        <f t="shared" si="171"/>
        <v>1</v>
      </c>
      <c r="N494" s="89">
        <f t="shared" si="171"/>
        <v>0</v>
      </c>
      <c r="O494" s="89">
        <v>8</v>
      </c>
      <c r="P494" s="89"/>
      <c r="Q494" s="89">
        <f t="shared" si="161"/>
        <v>8</v>
      </c>
      <c r="R494" s="87" t="s">
        <v>32</v>
      </c>
      <c r="S494" s="87">
        <v>12</v>
      </c>
      <c r="T494" s="35">
        <v>43091</v>
      </c>
      <c r="U494" s="35">
        <v>43091</v>
      </c>
      <c r="V494" s="87" t="s">
        <v>160</v>
      </c>
      <c r="W494" s="35">
        <v>43830</v>
      </c>
      <c r="X494" s="87" t="s">
        <v>33</v>
      </c>
      <c r="Y494" s="35" t="s">
        <v>68</v>
      </c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s="1" customFormat="1" ht="24.95" customHeight="1" x14ac:dyDescent="0.2">
      <c r="A495" s="90">
        <v>33</v>
      </c>
      <c r="B495" s="87" t="s">
        <v>70</v>
      </c>
      <c r="C495" s="87" t="s">
        <v>159</v>
      </c>
      <c r="D495" s="89" t="s">
        <v>35</v>
      </c>
      <c r="E495" s="87" t="s">
        <v>19</v>
      </c>
      <c r="F495" s="56">
        <v>2</v>
      </c>
      <c r="G495" s="88"/>
      <c r="H495" s="88">
        <v>41.2</v>
      </c>
      <c r="I495" s="88">
        <f t="shared" si="168"/>
        <v>41.2</v>
      </c>
      <c r="J495" s="88">
        <f t="shared" si="169"/>
        <v>0</v>
      </c>
      <c r="K495" s="88">
        <f t="shared" si="170"/>
        <v>41.2</v>
      </c>
      <c r="L495" s="89">
        <f t="shared" si="171"/>
        <v>1</v>
      </c>
      <c r="M495" s="89">
        <f t="shared" si="171"/>
        <v>0</v>
      </c>
      <c r="N495" s="89">
        <f t="shared" si="171"/>
        <v>1</v>
      </c>
      <c r="O495" s="89">
        <v>4</v>
      </c>
      <c r="P495" s="89"/>
      <c r="Q495" s="89">
        <f t="shared" si="161"/>
        <v>4</v>
      </c>
      <c r="R495" s="87" t="s">
        <v>32</v>
      </c>
      <c r="S495" s="87">
        <v>12</v>
      </c>
      <c r="T495" s="35">
        <v>43091</v>
      </c>
      <c r="U495" s="35">
        <v>43091</v>
      </c>
      <c r="V495" s="87" t="s">
        <v>160</v>
      </c>
      <c r="W495" s="35">
        <v>43830</v>
      </c>
      <c r="X495" s="87" t="s">
        <v>33</v>
      </c>
      <c r="Y495" s="35" t="s">
        <v>68</v>
      </c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s="1" customFormat="1" ht="24.95" customHeight="1" x14ac:dyDescent="0.2">
      <c r="A496" s="90">
        <v>33</v>
      </c>
      <c r="B496" s="87" t="s">
        <v>70</v>
      </c>
      <c r="C496" s="87" t="s">
        <v>159</v>
      </c>
      <c r="D496" s="89" t="s">
        <v>36</v>
      </c>
      <c r="E496" s="87" t="s">
        <v>19</v>
      </c>
      <c r="F496" s="56">
        <v>1</v>
      </c>
      <c r="G496" s="88"/>
      <c r="H496" s="88">
        <v>30.9</v>
      </c>
      <c r="I496" s="88">
        <f t="shared" si="168"/>
        <v>30.9</v>
      </c>
      <c r="J496" s="88">
        <f t="shared" si="169"/>
        <v>0</v>
      </c>
      <c r="K496" s="88">
        <f t="shared" si="170"/>
        <v>30.9</v>
      </c>
      <c r="L496" s="89">
        <f t="shared" si="171"/>
        <v>1</v>
      </c>
      <c r="M496" s="89">
        <f t="shared" si="171"/>
        <v>0</v>
      </c>
      <c r="N496" s="89">
        <f t="shared" si="171"/>
        <v>1</v>
      </c>
      <c r="O496" s="89">
        <v>1</v>
      </c>
      <c r="P496" s="89"/>
      <c r="Q496" s="89">
        <f t="shared" si="161"/>
        <v>1</v>
      </c>
      <c r="R496" s="87" t="s">
        <v>32</v>
      </c>
      <c r="S496" s="87">
        <v>12</v>
      </c>
      <c r="T496" s="35">
        <v>43091</v>
      </c>
      <c r="U496" s="35">
        <v>43091</v>
      </c>
      <c r="V496" s="87" t="s">
        <v>160</v>
      </c>
      <c r="W496" s="35">
        <v>43830</v>
      </c>
      <c r="X496" s="87" t="s">
        <v>33</v>
      </c>
      <c r="Y496" s="35" t="s">
        <v>68</v>
      </c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s="1" customFormat="1" ht="24.95" customHeight="1" x14ac:dyDescent="0.2">
      <c r="A497" s="90">
        <v>33</v>
      </c>
      <c r="B497" s="87" t="s">
        <v>70</v>
      </c>
      <c r="C497" s="87" t="s">
        <v>159</v>
      </c>
      <c r="D497" s="89" t="s">
        <v>37</v>
      </c>
      <c r="E497" s="87" t="s">
        <v>19</v>
      </c>
      <c r="F497" s="56">
        <v>3</v>
      </c>
      <c r="G497" s="88"/>
      <c r="H497" s="88">
        <v>51.5</v>
      </c>
      <c r="I497" s="88">
        <f t="shared" si="168"/>
        <v>51.5</v>
      </c>
      <c r="J497" s="88">
        <f t="shared" si="169"/>
        <v>0</v>
      </c>
      <c r="K497" s="88">
        <f t="shared" si="170"/>
        <v>51.5</v>
      </c>
      <c r="L497" s="89">
        <f t="shared" si="171"/>
        <v>1</v>
      </c>
      <c r="M497" s="89">
        <f t="shared" si="171"/>
        <v>0</v>
      </c>
      <c r="N497" s="89">
        <f t="shared" si="171"/>
        <v>1</v>
      </c>
      <c r="O497" s="89">
        <v>0</v>
      </c>
      <c r="P497" s="89"/>
      <c r="Q497" s="89">
        <f t="shared" si="161"/>
        <v>0</v>
      </c>
      <c r="R497" s="87" t="s">
        <v>32</v>
      </c>
      <c r="S497" s="87">
        <v>12</v>
      </c>
      <c r="T497" s="35">
        <v>43091</v>
      </c>
      <c r="U497" s="35">
        <v>43091</v>
      </c>
      <c r="V497" s="87" t="s">
        <v>160</v>
      </c>
      <c r="W497" s="35">
        <v>43830</v>
      </c>
      <c r="X497" s="87" t="s">
        <v>33</v>
      </c>
      <c r="Y497" s="35" t="s">
        <v>68</v>
      </c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s="1" customFormat="1" ht="24.95" customHeight="1" x14ac:dyDescent="0.2">
      <c r="A498" s="90">
        <v>33</v>
      </c>
      <c r="B498" s="87" t="s">
        <v>70</v>
      </c>
      <c r="C498" s="87" t="s">
        <v>159</v>
      </c>
      <c r="D498" s="89" t="s">
        <v>38</v>
      </c>
      <c r="E498" s="87" t="s">
        <v>18</v>
      </c>
      <c r="F498" s="56">
        <v>2</v>
      </c>
      <c r="G498" s="88"/>
      <c r="H498" s="88">
        <v>41.2</v>
      </c>
      <c r="I498" s="88">
        <f t="shared" si="168"/>
        <v>41.2</v>
      </c>
      <c r="J498" s="88">
        <f t="shared" si="169"/>
        <v>41.2</v>
      </c>
      <c r="K498" s="88">
        <f t="shared" si="170"/>
        <v>0</v>
      </c>
      <c r="L498" s="89">
        <f t="shared" si="171"/>
        <v>1</v>
      </c>
      <c r="M498" s="89">
        <f t="shared" si="171"/>
        <v>1</v>
      </c>
      <c r="N498" s="89">
        <f t="shared" si="171"/>
        <v>0</v>
      </c>
      <c r="O498" s="89">
        <v>1</v>
      </c>
      <c r="P498" s="89"/>
      <c r="Q498" s="89">
        <f t="shared" si="161"/>
        <v>1</v>
      </c>
      <c r="R498" s="87" t="s">
        <v>32</v>
      </c>
      <c r="S498" s="87">
        <v>12</v>
      </c>
      <c r="T498" s="35">
        <v>43091</v>
      </c>
      <c r="U498" s="35">
        <v>43091</v>
      </c>
      <c r="V498" s="87" t="s">
        <v>160</v>
      </c>
      <c r="W498" s="35">
        <v>43830</v>
      </c>
      <c r="X498" s="87" t="s">
        <v>33</v>
      </c>
      <c r="Y498" s="35" t="s">
        <v>68</v>
      </c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s="1" customFormat="1" ht="24.95" customHeight="1" x14ac:dyDescent="0.2">
      <c r="A499" s="90">
        <v>33</v>
      </c>
      <c r="B499" s="87" t="s">
        <v>70</v>
      </c>
      <c r="C499" s="87" t="s">
        <v>159</v>
      </c>
      <c r="D499" s="89" t="s">
        <v>39</v>
      </c>
      <c r="E499" s="87" t="s">
        <v>18</v>
      </c>
      <c r="F499" s="56">
        <v>1</v>
      </c>
      <c r="G499" s="88"/>
      <c r="H499" s="88">
        <v>30.5</v>
      </c>
      <c r="I499" s="88">
        <f t="shared" si="168"/>
        <v>30.5</v>
      </c>
      <c r="J499" s="88">
        <f t="shared" si="169"/>
        <v>30.5</v>
      </c>
      <c r="K499" s="88">
        <f t="shared" si="170"/>
        <v>0</v>
      </c>
      <c r="L499" s="89">
        <f t="shared" si="171"/>
        <v>1</v>
      </c>
      <c r="M499" s="89">
        <f t="shared" si="171"/>
        <v>1</v>
      </c>
      <c r="N499" s="89">
        <f t="shared" si="171"/>
        <v>0</v>
      </c>
      <c r="O499" s="89">
        <v>1</v>
      </c>
      <c r="P499" s="89"/>
      <c r="Q499" s="89">
        <f t="shared" si="161"/>
        <v>1</v>
      </c>
      <c r="R499" s="87" t="s">
        <v>32</v>
      </c>
      <c r="S499" s="87">
        <v>12</v>
      </c>
      <c r="T499" s="35">
        <v>43091</v>
      </c>
      <c r="U499" s="35">
        <v>43091</v>
      </c>
      <c r="V499" s="87" t="s">
        <v>160</v>
      </c>
      <c r="W499" s="35">
        <v>43830</v>
      </c>
      <c r="X499" s="87" t="s">
        <v>33</v>
      </c>
      <c r="Y499" s="35" t="s">
        <v>68</v>
      </c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s="1" customFormat="1" ht="24.95" customHeight="1" x14ac:dyDescent="0.2">
      <c r="A500" s="90">
        <v>33</v>
      </c>
      <c r="B500" s="87" t="s">
        <v>70</v>
      </c>
      <c r="C500" s="87" t="s">
        <v>159</v>
      </c>
      <c r="D500" s="89" t="s">
        <v>40</v>
      </c>
      <c r="E500" s="87" t="s">
        <v>19</v>
      </c>
      <c r="F500" s="56">
        <v>1</v>
      </c>
      <c r="G500" s="88"/>
      <c r="H500" s="88">
        <v>31.5</v>
      </c>
      <c r="I500" s="88">
        <f t="shared" si="168"/>
        <v>31.5</v>
      </c>
      <c r="J500" s="88">
        <f t="shared" si="169"/>
        <v>0</v>
      </c>
      <c r="K500" s="88">
        <f t="shared" si="170"/>
        <v>31.5</v>
      </c>
      <c r="L500" s="89">
        <f t="shared" si="171"/>
        <v>1</v>
      </c>
      <c r="M500" s="89">
        <f t="shared" si="171"/>
        <v>0</v>
      </c>
      <c r="N500" s="89">
        <f t="shared" si="171"/>
        <v>1</v>
      </c>
      <c r="O500" s="89">
        <v>2</v>
      </c>
      <c r="P500" s="89"/>
      <c r="Q500" s="89">
        <f t="shared" si="161"/>
        <v>2</v>
      </c>
      <c r="R500" s="87" t="s">
        <v>32</v>
      </c>
      <c r="S500" s="87">
        <v>12</v>
      </c>
      <c r="T500" s="35">
        <v>43091</v>
      </c>
      <c r="U500" s="35">
        <v>43091</v>
      </c>
      <c r="V500" s="87" t="s">
        <v>160</v>
      </c>
      <c r="W500" s="35">
        <v>43830</v>
      </c>
      <c r="X500" s="87" t="s">
        <v>33</v>
      </c>
      <c r="Y500" s="35" t="s">
        <v>68</v>
      </c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s="1" customFormat="1" ht="24.95" customHeight="1" x14ac:dyDescent="0.2">
      <c r="A501" s="90">
        <v>33</v>
      </c>
      <c r="B501" s="87" t="s">
        <v>70</v>
      </c>
      <c r="C501" s="87" t="s">
        <v>159</v>
      </c>
      <c r="D501" s="89" t="s">
        <v>41</v>
      </c>
      <c r="E501" s="87" t="s">
        <v>18</v>
      </c>
      <c r="F501" s="56">
        <v>2</v>
      </c>
      <c r="G501" s="88"/>
      <c r="H501" s="88">
        <v>41.6</v>
      </c>
      <c r="I501" s="88">
        <f t="shared" si="168"/>
        <v>41.6</v>
      </c>
      <c r="J501" s="88">
        <f t="shared" si="169"/>
        <v>41.6</v>
      </c>
      <c r="K501" s="88">
        <f t="shared" si="170"/>
        <v>0</v>
      </c>
      <c r="L501" s="89">
        <f t="shared" si="171"/>
        <v>1</v>
      </c>
      <c r="M501" s="89">
        <f t="shared" si="171"/>
        <v>1</v>
      </c>
      <c r="N501" s="89">
        <f t="shared" si="171"/>
        <v>0</v>
      </c>
      <c r="O501" s="89">
        <v>3</v>
      </c>
      <c r="P501" s="89"/>
      <c r="Q501" s="89">
        <f t="shared" si="161"/>
        <v>3</v>
      </c>
      <c r="R501" s="87" t="s">
        <v>32</v>
      </c>
      <c r="S501" s="87">
        <v>12</v>
      </c>
      <c r="T501" s="35">
        <v>43091</v>
      </c>
      <c r="U501" s="35">
        <v>43091</v>
      </c>
      <c r="V501" s="87" t="s">
        <v>160</v>
      </c>
      <c r="W501" s="35">
        <v>43830</v>
      </c>
      <c r="X501" s="87" t="s">
        <v>33</v>
      </c>
      <c r="Y501" s="35" t="s">
        <v>68</v>
      </c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s="1" customFormat="1" ht="24.95" customHeight="1" x14ac:dyDescent="0.2">
      <c r="A502" s="90">
        <v>33</v>
      </c>
      <c r="B502" s="87" t="s">
        <v>70</v>
      </c>
      <c r="C502" s="87" t="s">
        <v>159</v>
      </c>
      <c r="D502" s="89" t="s">
        <v>42</v>
      </c>
      <c r="E502" s="87" t="s">
        <v>18</v>
      </c>
      <c r="F502" s="56">
        <v>3</v>
      </c>
      <c r="G502" s="88"/>
      <c r="H502" s="88">
        <v>51.6</v>
      </c>
      <c r="I502" s="88">
        <f t="shared" si="168"/>
        <v>51.6</v>
      </c>
      <c r="J502" s="88">
        <f t="shared" si="169"/>
        <v>51.6</v>
      </c>
      <c r="K502" s="88">
        <f t="shared" si="170"/>
        <v>0</v>
      </c>
      <c r="L502" s="89">
        <f t="shared" si="171"/>
        <v>1</v>
      </c>
      <c r="M502" s="89">
        <f t="shared" si="171"/>
        <v>1</v>
      </c>
      <c r="N502" s="89">
        <f t="shared" si="171"/>
        <v>0</v>
      </c>
      <c r="O502" s="89">
        <v>1</v>
      </c>
      <c r="P502" s="89"/>
      <c r="Q502" s="89">
        <f t="shared" si="161"/>
        <v>1</v>
      </c>
      <c r="R502" s="87" t="s">
        <v>32</v>
      </c>
      <c r="S502" s="87">
        <v>12</v>
      </c>
      <c r="T502" s="35">
        <v>43091</v>
      </c>
      <c r="U502" s="35">
        <v>43091</v>
      </c>
      <c r="V502" s="87" t="s">
        <v>160</v>
      </c>
      <c r="W502" s="35">
        <v>43830</v>
      </c>
      <c r="X502" s="87" t="s">
        <v>33</v>
      </c>
      <c r="Y502" s="35" t="s">
        <v>68</v>
      </c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s="1" customFormat="1" ht="24.95" customHeight="1" x14ac:dyDescent="0.2">
      <c r="A503" s="90">
        <v>33</v>
      </c>
      <c r="B503" s="87" t="s">
        <v>70</v>
      </c>
      <c r="C503" s="87" t="s">
        <v>159</v>
      </c>
      <c r="D503" s="89" t="s">
        <v>43</v>
      </c>
      <c r="E503" s="87" t="s">
        <v>18</v>
      </c>
      <c r="F503" s="56">
        <v>1</v>
      </c>
      <c r="G503" s="88"/>
      <c r="H503" s="88">
        <v>31.2</v>
      </c>
      <c r="I503" s="88">
        <f t="shared" si="168"/>
        <v>31.2</v>
      </c>
      <c r="J503" s="88">
        <f t="shared" si="169"/>
        <v>31.2</v>
      </c>
      <c r="K503" s="88">
        <f t="shared" si="170"/>
        <v>0</v>
      </c>
      <c r="L503" s="89">
        <f t="shared" si="171"/>
        <v>1</v>
      </c>
      <c r="M503" s="89">
        <f t="shared" si="171"/>
        <v>1</v>
      </c>
      <c r="N503" s="89">
        <f t="shared" si="171"/>
        <v>0</v>
      </c>
      <c r="O503" s="89">
        <v>3</v>
      </c>
      <c r="P503" s="89"/>
      <c r="Q503" s="89">
        <f t="shared" si="161"/>
        <v>3</v>
      </c>
      <c r="R503" s="87" t="s">
        <v>32</v>
      </c>
      <c r="S503" s="87">
        <v>12</v>
      </c>
      <c r="T503" s="35">
        <v>43091</v>
      </c>
      <c r="U503" s="35">
        <v>43091</v>
      </c>
      <c r="V503" s="87" t="s">
        <v>160</v>
      </c>
      <c r="W503" s="35">
        <v>43830</v>
      </c>
      <c r="X503" s="87" t="s">
        <v>33</v>
      </c>
      <c r="Y503" s="35" t="s">
        <v>68</v>
      </c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s="1" customFormat="1" ht="24.95" customHeight="1" x14ac:dyDescent="0.2">
      <c r="A504" s="90">
        <v>33</v>
      </c>
      <c r="B504" s="87" t="s">
        <v>70</v>
      </c>
      <c r="C504" s="87" t="s">
        <v>159</v>
      </c>
      <c r="D504" s="89" t="s">
        <v>44</v>
      </c>
      <c r="E504" s="87" t="s">
        <v>19</v>
      </c>
      <c r="F504" s="56">
        <v>2</v>
      </c>
      <c r="G504" s="88"/>
      <c r="H504" s="88">
        <v>41.5</v>
      </c>
      <c r="I504" s="88">
        <f t="shared" si="168"/>
        <v>41.5</v>
      </c>
      <c r="J504" s="88">
        <f t="shared" si="169"/>
        <v>0</v>
      </c>
      <c r="K504" s="88">
        <f t="shared" si="170"/>
        <v>41.5</v>
      </c>
      <c r="L504" s="89">
        <f t="shared" si="171"/>
        <v>1</v>
      </c>
      <c r="M504" s="89">
        <f t="shared" si="171"/>
        <v>0</v>
      </c>
      <c r="N504" s="89">
        <f t="shared" si="171"/>
        <v>1</v>
      </c>
      <c r="O504" s="89">
        <v>6</v>
      </c>
      <c r="P504" s="89"/>
      <c r="Q504" s="89">
        <f t="shared" si="161"/>
        <v>6</v>
      </c>
      <c r="R504" s="87" t="s">
        <v>32</v>
      </c>
      <c r="S504" s="87">
        <v>12</v>
      </c>
      <c r="T504" s="35">
        <v>43091</v>
      </c>
      <c r="U504" s="35">
        <v>43091</v>
      </c>
      <c r="V504" s="87" t="s">
        <v>160</v>
      </c>
      <c r="W504" s="35">
        <v>43830</v>
      </c>
      <c r="X504" s="87" t="s">
        <v>33</v>
      </c>
      <c r="Y504" s="35" t="s">
        <v>68</v>
      </c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s="1" customFormat="1" ht="24.95" customHeight="1" x14ac:dyDescent="0.2">
      <c r="A505" s="90">
        <v>33</v>
      </c>
      <c r="B505" s="87" t="s">
        <v>70</v>
      </c>
      <c r="C505" s="87" t="s">
        <v>159</v>
      </c>
      <c r="D505" s="89" t="s">
        <v>45</v>
      </c>
      <c r="E505" s="87" t="s">
        <v>18</v>
      </c>
      <c r="F505" s="56">
        <v>3</v>
      </c>
      <c r="G505" s="88"/>
      <c r="H505" s="88">
        <v>52</v>
      </c>
      <c r="I505" s="88">
        <f t="shared" si="168"/>
        <v>52</v>
      </c>
      <c r="J505" s="88">
        <f t="shared" si="169"/>
        <v>52</v>
      </c>
      <c r="K505" s="88">
        <f t="shared" si="170"/>
        <v>0</v>
      </c>
      <c r="L505" s="89">
        <f t="shared" si="171"/>
        <v>1</v>
      </c>
      <c r="M505" s="89">
        <f t="shared" si="171"/>
        <v>1</v>
      </c>
      <c r="N505" s="89">
        <f t="shared" si="171"/>
        <v>0</v>
      </c>
      <c r="O505" s="89">
        <v>2</v>
      </c>
      <c r="P505" s="89"/>
      <c r="Q505" s="89">
        <f t="shared" si="161"/>
        <v>2</v>
      </c>
      <c r="R505" s="87" t="s">
        <v>32</v>
      </c>
      <c r="S505" s="87">
        <v>12</v>
      </c>
      <c r="T505" s="35">
        <v>43091</v>
      </c>
      <c r="U505" s="35">
        <v>43091</v>
      </c>
      <c r="V505" s="87" t="s">
        <v>160</v>
      </c>
      <c r="W505" s="35">
        <v>43830</v>
      </c>
      <c r="X505" s="87" t="s">
        <v>33</v>
      </c>
      <c r="Y505" s="35" t="s">
        <v>68</v>
      </c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s="6" customFormat="1" ht="24.95" customHeight="1" x14ac:dyDescent="0.2">
      <c r="A506" s="22">
        <v>33</v>
      </c>
      <c r="B506" s="34" t="s">
        <v>70</v>
      </c>
      <c r="C506" s="34" t="s">
        <v>159</v>
      </c>
      <c r="D506" s="57">
        <f>COUNTA(D494:D505)</f>
        <v>12</v>
      </c>
      <c r="E506" s="34" t="s">
        <v>46</v>
      </c>
      <c r="F506" s="58"/>
      <c r="G506" s="59">
        <v>541.9</v>
      </c>
      <c r="H506" s="59">
        <f>SUM(H494:H505)</f>
        <v>495.1</v>
      </c>
      <c r="I506" s="59">
        <f t="shared" ref="I506:O506" si="172">SUM(I494:I505)</f>
        <v>495.1</v>
      </c>
      <c r="J506" s="59">
        <f t="shared" si="172"/>
        <v>298.5</v>
      </c>
      <c r="K506" s="59">
        <f t="shared" si="172"/>
        <v>196.6</v>
      </c>
      <c r="L506" s="57">
        <f t="shared" si="172"/>
        <v>12</v>
      </c>
      <c r="M506" s="57">
        <f t="shared" si="172"/>
        <v>7</v>
      </c>
      <c r="N506" s="57">
        <f t="shared" si="172"/>
        <v>5</v>
      </c>
      <c r="O506" s="57">
        <f t="shared" si="172"/>
        <v>32</v>
      </c>
      <c r="P506" s="57"/>
      <c r="Q506" s="57">
        <f t="shared" si="161"/>
        <v>32</v>
      </c>
      <c r="R506" s="60"/>
      <c r="S506" s="34">
        <v>12</v>
      </c>
      <c r="T506" s="42">
        <v>43091</v>
      </c>
      <c r="U506" s="42">
        <v>43091</v>
      </c>
      <c r="V506" s="34" t="s">
        <v>160</v>
      </c>
      <c r="W506" s="42">
        <v>43830</v>
      </c>
      <c r="X506" s="34" t="s">
        <v>33</v>
      </c>
      <c r="Y506" s="42" t="s">
        <v>68</v>
      </c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</row>
    <row r="507" spans="1:37" s="1" customFormat="1" ht="24.75" customHeight="1" x14ac:dyDescent="0.2">
      <c r="A507" s="90">
        <v>34</v>
      </c>
      <c r="B507" s="87" t="s">
        <v>70</v>
      </c>
      <c r="C507" s="87" t="s">
        <v>161</v>
      </c>
      <c r="D507" s="89" t="s">
        <v>31</v>
      </c>
      <c r="E507" s="87" t="s">
        <v>19</v>
      </c>
      <c r="F507" s="56">
        <v>1</v>
      </c>
      <c r="G507" s="88"/>
      <c r="H507" s="88">
        <v>34.200000000000003</v>
      </c>
      <c r="I507" s="88">
        <f t="shared" ref="I507:I522" si="173">IF(R507="Подлежит расселению",H507,IF(R507="Расселено",0,IF(R507="Пустующие",0,IF(R507="В суде",H507))))</f>
        <v>34.200000000000003</v>
      </c>
      <c r="J507" s="88">
        <f t="shared" ref="J507:J522" si="174">IF(E507="Муниципальная",I507,IF(E507="Частная",0))</f>
        <v>0</v>
      </c>
      <c r="K507" s="88">
        <f t="shared" ref="K507:K522" si="175">IF(E507="Муниципальная",0,IF(E507="Частная",I507))</f>
        <v>34.200000000000003</v>
      </c>
      <c r="L507" s="89">
        <f t="shared" ref="L507:N522" si="176">IF(I507&gt;0,1,IF(I507=0,0))</f>
        <v>1</v>
      </c>
      <c r="M507" s="89">
        <f t="shared" si="176"/>
        <v>0</v>
      </c>
      <c r="N507" s="89">
        <f t="shared" si="176"/>
        <v>1</v>
      </c>
      <c r="O507" s="89">
        <v>2</v>
      </c>
      <c r="P507" s="89"/>
      <c r="Q507" s="89">
        <f t="shared" si="161"/>
        <v>2</v>
      </c>
      <c r="R507" s="87" t="s">
        <v>32</v>
      </c>
      <c r="S507" s="87">
        <v>13</v>
      </c>
      <c r="T507" s="35">
        <v>43091</v>
      </c>
      <c r="U507" s="35">
        <v>43094</v>
      </c>
      <c r="V507" s="87" t="s">
        <v>162</v>
      </c>
      <c r="W507" s="35">
        <v>43830</v>
      </c>
      <c r="X507" s="87" t="s">
        <v>33</v>
      </c>
      <c r="Y507" s="35" t="s">
        <v>68</v>
      </c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s="1" customFormat="1" ht="24.95" customHeight="1" x14ac:dyDescent="0.2">
      <c r="A508" s="90">
        <v>34</v>
      </c>
      <c r="B508" s="87" t="s">
        <v>70</v>
      </c>
      <c r="C508" s="87" t="s">
        <v>161</v>
      </c>
      <c r="D508" s="89" t="s">
        <v>35</v>
      </c>
      <c r="E508" s="87" t="s">
        <v>19</v>
      </c>
      <c r="F508" s="56">
        <v>3</v>
      </c>
      <c r="G508" s="88"/>
      <c r="H508" s="88">
        <v>72.8</v>
      </c>
      <c r="I508" s="88">
        <f t="shared" si="173"/>
        <v>72.8</v>
      </c>
      <c r="J508" s="88">
        <f t="shared" si="174"/>
        <v>0</v>
      </c>
      <c r="K508" s="88">
        <f t="shared" si="175"/>
        <v>72.8</v>
      </c>
      <c r="L508" s="89">
        <f t="shared" si="176"/>
        <v>1</v>
      </c>
      <c r="M508" s="89">
        <f t="shared" si="176"/>
        <v>0</v>
      </c>
      <c r="N508" s="89">
        <f t="shared" si="176"/>
        <v>1</v>
      </c>
      <c r="O508" s="89">
        <v>2</v>
      </c>
      <c r="P508" s="89"/>
      <c r="Q508" s="89">
        <f t="shared" si="161"/>
        <v>2</v>
      </c>
      <c r="R508" s="87" t="s">
        <v>32</v>
      </c>
      <c r="S508" s="87">
        <v>13</v>
      </c>
      <c r="T508" s="35">
        <v>43091</v>
      </c>
      <c r="U508" s="35">
        <v>43094</v>
      </c>
      <c r="V508" s="87" t="s">
        <v>162</v>
      </c>
      <c r="W508" s="35">
        <v>43830</v>
      </c>
      <c r="X508" s="87" t="s">
        <v>33</v>
      </c>
      <c r="Y508" s="35" t="s">
        <v>68</v>
      </c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s="1" customFormat="1" ht="24.95" customHeight="1" x14ac:dyDescent="0.2">
      <c r="A509" s="90">
        <v>34</v>
      </c>
      <c r="B509" s="87" t="s">
        <v>70</v>
      </c>
      <c r="C509" s="87" t="s">
        <v>161</v>
      </c>
      <c r="D509" s="89" t="s">
        <v>36</v>
      </c>
      <c r="E509" s="87" t="s">
        <v>19</v>
      </c>
      <c r="F509" s="56">
        <v>2</v>
      </c>
      <c r="G509" s="88"/>
      <c r="H509" s="88">
        <v>56</v>
      </c>
      <c r="I509" s="88">
        <f t="shared" si="173"/>
        <v>56</v>
      </c>
      <c r="J509" s="88">
        <f t="shared" si="174"/>
        <v>0</v>
      </c>
      <c r="K509" s="88">
        <f t="shared" si="175"/>
        <v>56</v>
      </c>
      <c r="L509" s="89">
        <f t="shared" si="176"/>
        <v>1</v>
      </c>
      <c r="M509" s="89">
        <f t="shared" si="176"/>
        <v>0</v>
      </c>
      <c r="N509" s="89">
        <f t="shared" si="176"/>
        <v>1</v>
      </c>
      <c r="O509" s="89">
        <v>2</v>
      </c>
      <c r="P509" s="89"/>
      <c r="Q509" s="89">
        <f t="shared" si="161"/>
        <v>2</v>
      </c>
      <c r="R509" s="87" t="s">
        <v>32</v>
      </c>
      <c r="S509" s="87">
        <v>13</v>
      </c>
      <c r="T509" s="35">
        <v>43091</v>
      </c>
      <c r="U509" s="35">
        <v>43094</v>
      </c>
      <c r="V509" s="87" t="s">
        <v>162</v>
      </c>
      <c r="W509" s="35">
        <v>43830</v>
      </c>
      <c r="X509" s="87" t="s">
        <v>33</v>
      </c>
      <c r="Y509" s="35" t="s">
        <v>68</v>
      </c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s="1" customFormat="1" ht="24.95" customHeight="1" x14ac:dyDescent="0.2">
      <c r="A510" s="90">
        <v>34</v>
      </c>
      <c r="B510" s="87" t="s">
        <v>70</v>
      </c>
      <c r="C510" s="87" t="s">
        <v>161</v>
      </c>
      <c r="D510" s="89" t="s">
        <v>37</v>
      </c>
      <c r="E510" s="87" t="s">
        <v>19</v>
      </c>
      <c r="F510" s="56">
        <v>2</v>
      </c>
      <c r="G510" s="88"/>
      <c r="H510" s="88">
        <v>53.9</v>
      </c>
      <c r="I510" s="88">
        <f t="shared" si="173"/>
        <v>53.9</v>
      </c>
      <c r="J510" s="88">
        <f t="shared" si="174"/>
        <v>0</v>
      </c>
      <c r="K510" s="88">
        <f t="shared" si="175"/>
        <v>53.9</v>
      </c>
      <c r="L510" s="89">
        <f t="shared" si="176"/>
        <v>1</v>
      </c>
      <c r="M510" s="89">
        <f t="shared" si="176"/>
        <v>0</v>
      </c>
      <c r="N510" s="89">
        <f t="shared" si="176"/>
        <v>1</v>
      </c>
      <c r="O510" s="89">
        <v>4</v>
      </c>
      <c r="P510" s="89"/>
      <c r="Q510" s="89">
        <f t="shared" si="161"/>
        <v>4</v>
      </c>
      <c r="R510" s="87" t="s">
        <v>32</v>
      </c>
      <c r="S510" s="87">
        <v>13</v>
      </c>
      <c r="T510" s="35">
        <v>43091</v>
      </c>
      <c r="U510" s="35">
        <v>43094</v>
      </c>
      <c r="V510" s="87" t="s">
        <v>162</v>
      </c>
      <c r="W510" s="35">
        <v>43830</v>
      </c>
      <c r="X510" s="87" t="s">
        <v>33</v>
      </c>
      <c r="Y510" s="35" t="s">
        <v>68</v>
      </c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s="1" customFormat="1" ht="24.95" customHeight="1" x14ac:dyDescent="0.2">
      <c r="A511" s="90">
        <v>34</v>
      </c>
      <c r="B511" s="87" t="s">
        <v>70</v>
      </c>
      <c r="C511" s="87" t="s">
        <v>161</v>
      </c>
      <c r="D511" s="89" t="s">
        <v>38</v>
      </c>
      <c r="E511" s="87" t="s">
        <v>19</v>
      </c>
      <c r="F511" s="56">
        <v>2</v>
      </c>
      <c r="G511" s="88"/>
      <c r="H511" s="88">
        <v>51</v>
      </c>
      <c r="I511" s="88">
        <f t="shared" si="173"/>
        <v>51</v>
      </c>
      <c r="J511" s="88">
        <f t="shared" si="174"/>
        <v>0</v>
      </c>
      <c r="K511" s="88">
        <f t="shared" si="175"/>
        <v>51</v>
      </c>
      <c r="L511" s="89">
        <f t="shared" si="176"/>
        <v>1</v>
      </c>
      <c r="M511" s="89">
        <f t="shared" si="176"/>
        <v>0</v>
      </c>
      <c r="N511" s="89">
        <f t="shared" si="176"/>
        <v>1</v>
      </c>
      <c r="O511" s="89">
        <v>0</v>
      </c>
      <c r="P511" s="89"/>
      <c r="Q511" s="89">
        <f t="shared" si="161"/>
        <v>0</v>
      </c>
      <c r="R511" s="87" t="s">
        <v>32</v>
      </c>
      <c r="S511" s="87">
        <v>13</v>
      </c>
      <c r="T511" s="35">
        <v>43091</v>
      </c>
      <c r="U511" s="35">
        <v>43094</v>
      </c>
      <c r="V511" s="87" t="s">
        <v>162</v>
      </c>
      <c r="W511" s="35">
        <v>43830</v>
      </c>
      <c r="X511" s="87" t="s">
        <v>33</v>
      </c>
      <c r="Y511" s="35" t="s">
        <v>68</v>
      </c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s="1" customFormat="1" ht="24.95" customHeight="1" x14ac:dyDescent="0.2">
      <c r="A512" s="90">
        <v>34</v>
      </c>
      <c r="B512" s="87" t="s">
        <v>70</v>
      </c>
      <c r="C512" s="87" t="s">
        <v>161</v>
      </c>
      <c r="D512" s="89" t="s">
        <v>39</v>
      </c>
      <c r="E512" s="87" t="s">
        <v>19</v>
      </c>
      <c r="F512" s="56">
        <v>3</v>
      </c>
      <c r="G512" s="88"/>
      <c r="H512" s="88">
        <v>76</v>
      </c>
      <c r="I512" s="88">
        <f t="shared" si="173"/>
        <v>76</v>
      </c>
      <c r="J512" s="88">
        <f t="shared" si="174"/>
        <v>0</v>
      </c>
      <c r="K512" s="88">
        <f t="shared" si="175"/>
        <v>76</v>
      </c>
      <c r="L512" s="89">
        <f t="shared" si="176"/>
        <v>1</v>
      </c>
      <c r="M512" s="89">
        <f t="shared" si="176"/>
        <v>0</v>
      </c>
      <c r="N512" s="89">
        <f t="shared" si="176"/>
        <v>1</v>
      </c>
      <c r="O512" s="89">
        <v>4</v>
      </c>
      <c r="P512" s="89"/>
      <c r="Q512" s="89">
        <f t="shared" si="161"/>
        <v>4</v>
      </c>
      <c r="R512" s="87" t="s">
        <v>32</v>
      </c>
      <c r="S512" s="87">
        <v>13</v>
      </c>
      <c r="T512" s="35">
        <v>43091</v>
      </c>
      <c r="U512" s="35">
        <v>43094</v>
      </c>
      <c r="V512" s="87" t="s">
        <v>162</v>
      </c>
      <c r="W512" s="35">
        <v>43830</v>
      </c>
      <c r="X512" s="87" t="s">
        <v>33</v>
      </c>
      <c r="Y512" s="35" t="s">
        <v>68</v>
      </c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s="1" customFormat="1" ht="24.95" customHeight="1" x14ac:dyDescent="0.2">
      <c r="A513" s="90">
        <v>34</v>
      </c>
      <c r="B513" s="87" t="s">
        <v>70</v>
      </c>
      <c r="C513" s="87" t="s">
        <v>161</v>
      </c>
      <c r="D513" s="89" t="s">
        <v>40</v>
      </c>
      <c r="E513" s="87" t="s">
        <v>19</v>
      </c>
      <c r="F513" s="56">
        <v>2</v>
      </c>
      <c r="G513" s="88"/>
      <c r="H513" s="88">
        <v>54.1</v>
      </c>
      <c r="I513" s="88">
        <f t="shared" si="173"/>
        <v>54.1</v>
      </c>
      <c r="J513" s="88">
        <f t="shared" si="174"/>
        <v>0</v>
      </c>
      <c r="K513" s="88">
        <f t="shared" si="175"/>
        <v>54.1</v>
      </c>
      <c r="L513" s="89">
        <f t="shared" si="176"/>
        <v>1</v>
      </c>
      <c r="M513" s="89">
        <f t="shared" si="176"/>
        <v>0</v>
      </c>
      <c r="N513" s="89">
        <f t="shared" si="176"/>
        <v>1</v>
      </c>
      <c r="O513" s="89">
        <v>5</v>
      </c>
      <c r="P513" s="89"/>
      <c r="Q513" s="89">
        <f t="shared" si="161"/>
        <v>5</v>
      </c>
      <c r="R513" s="87" t="s">
        <v>32</v>
      </c>
      <c r="S513" s="87">
        <v>13</v>
      </c>
      <c r="T513" s="35">
        <v>43091</v>
      </c>
      <c r="U513" s="35">
        <v>43094</v>
      </c>
      <c r="V513" s="87" t="s">
        <v>162</v>
      </c>
      <c r="W513" s="35">
        <v>43830</v>
      </c>
      <c r="X513" s="87" t="s">
        <v>33</v>
      </c>
      <c r="Y513" s="35" t="s">
        <v>68</v>
      </c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s="1" customFormat="1" ht="24.95" customHeight="1" x14ac:dyDescent="0.2">
      <c r="A514" s="90">
        <v>34</v>
      </c>
      <c r="B514" s="87" t="s">
        <v>70</v>
      </c>
      <c r="C514" s="87" t="s">
        <v>161</v>
      </c>
      <c r="D514" s="89" t="s">
        <v>41</v>
      </c>
      <c r="E514" s="87" t="s">
        <v>19</v>
      </c>
      <c r="F514" s="56">
        <v>2</v>
      </c>
      <c r="G514" s="88"/>
      <c r="H514" s="88">
        <v>54.1</v>
      </c>
      <c r="I514" s="88">
        <f t="shared" si="173"/>
        <v>54.1</v>
      </c>
      <c r="J514" s="88">
        <f t="shared" si="174"/>
        <v>0</v>
      </c>
      <c r="K514" s="88">
        <f t="shared" si="175"/>
        <v>54.1</v>
      </c>
      <c r="L514" s="89">
        <f t="shared" si="176"/>
        <v>1</v>
      </c>
      <c r="M514" s="89">
        <f t="shared" si="176"/>
        <v>0</v>
      </c>
      <c r="N514" s="89">
        <f t="shared" si="176"/>
        <v>1</v>
      </c>
      <c r="O514" s="89">
        <v>4</v>
      </c>
      <c r="P514" s="89"/>
      <c r="Q514" s="89">
        <f t="shared" si="161"/>
        <v>4</v>
      </c>
      <c r="R514" s="87" t="s">
        <v>32</v>
      </c>
      <c r="S514" s="87">
        <v>13</v>
      </c>
      <c r="T514" s="35">
        <v>43091</v>
      </c>
      <c r="U514" s="35">
        <v>43094</v>
      </c>
      <c r="V514" s="87" t="s">
        <v>162</v>
      </c>
      <c r="W514" s="35">
        <v>43830</v>
      </c>
      <c r="X514" s="87" t="s">
        <v>33</v>
      </c>
      <c r="Y514" s="35" t="s">
        <v>68</v>
      </c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s="1" customFormat="1" ht="24.95" customHeight="1" x14ac:dyDescent="0.2">
      <c r="A515" s="90">
        <v>34</v>
      </c>
      <c r="B515" s="87" t="s">
        <v>70</v>
      </c>
      <c r="C515" s="87" t="s">
        <v>161</v>
      </c>
      <c r="D515" s="89" t="s">
        <v>42</v>
      </c>
      <c r="E515" s="87" t="s">
        <v>19</v>
      </c>
      <c r="F515" s="56">
        <v>2</v>
      </c>
      <c r="G515" s="88"/>
      <c r="H515" s="88">
        <v>54</v>
      </c>
      <c r="I515" s="88">
        <f t="shared" si="173"/>
        <v>54</v>
      </c>
      <c r="J515" s="88">
        <f t="shared" si="174"/>
        <v>0</v>
      </c>
      <c r="K515" s="88">
        <f t="shared" si="175"/>
        <v>54</v>
      </c>
      <c r="L515" s="89">
        <f t="shared" si="176"/>
        <v>1</v>
      </c>
      <c r="M515" s="89">
        <f t="shared" si="176"/>
        <v>0</v>
      </c>
      <c r="N515" s="89">
        <f t="shared" si="176"/>
        <v>1</v>
      </c>
      <c r="O515" s="89">
        <v>1</v>
      </c>
      <c r="P515" s="89"/>
      <c r="Q515" s="89">
        <f t="shared" si="161"/>
        <v>1</v>
      </c>
      <c r="R515" s="87" t="s">
        <v>32</v>
      </c>
      <c r="S515" s="87">
        <v>13</v>
      </c>
      <c r="T515" s="35">
        <v>43091</v>
      </c>
      <c r="U515" s="35">
        <v>43094</v>
      </c>
      <c r="V515" s="87" t="s">
        <v>162</v>
      </c>
      <c r="W515" s="35">
        <v>43830</v>
      </c>
      <c r="X515" s="87" t="s">
        <v>33</v>
      </c>
      <c r="Y515" s="35" t="s">
        <v>68</v>
      </c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s="1" customFormat="1" ht="24.95" customHeight="1" x14ac:dyDescent="0.2">
      <c r="A516" s="90">
        <v>34</v>
      </c>
      <c r="B516" s="87" t="s">
        <v>70</v>
      </c>
      <c r="C516" s="87" t="s">
        <v>161</v>
      </c>
      <c r="D516" s="89" t="s">
        <v>43</v>
      </c>
      <c r="E516" s="87" t="s">
        <v>19</v>
      </c>
      <c r="F516" s="56">
        <v>2</v>
      </c>
      <c r="G516" s="88"/>
      <c r="H516" s="88">
        <v>54.2</v>
      </c>
      <c r="I516" s="88">
        <f t="shared" si="173"/>
        <v>54.2</v>
      </c>
      <c r="J516" s="88">
        <f t="shared" si="174"/>
        <v>0</v>
      </c>
      <c r="K516" s="88">
        <f t="shared" si="175"/>
        <v>54.2</v>
      </c>
      <c r="L516" s="89">
        <f t="shared" si="176"/>
        <v>1</v>
      </c>
      <c r="M516" s="89">
        <f t="shared" si="176"/>
        <v>0</v>
      </c>
      <c r="N516" s="89">
        <f t="shared" si="176"/>
        <v>1</v>
      </c>
      <c r="O516" s="89">
        <v>3</v>
      </c>
      <c r="P516" s="89"/>
      <c r="Q516" s="89">
        <f t="shared" si="161"/>
        <v>3</v>
      </c>
      <c r="R516" s="87" t="s">
        <v>32</v>
      </c>
      <c r="S516" s="87">
        <v>13</v>
      </c>
      <c r="T516" s="35">
        <v>43091</v>
      </c>
      <c r="U516" s="35">
        <v>43094</v>
      </c>
      <c r="V516" s="87" t="s">
        <v>162</v>
      </c>
      <c r="W516" s="35">
        <v>43830</v>
      </c>
      <c r="X516" s="87" t="s">
        <v>33</v>
      </c>
      <c r="Y516" s="35" t="s">
        <v>68</v>
      </c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s="1" customFormat="1" ht="24.95" customHeight="1" x14ac:dyDescent="0.2">
      <c r="A517" s="90">
        <v>34</v>
      </c>
      <c r="B517" s="87" t="s">
        <v>70</v>
      </c>
      <c r="C517" s="87" t="s">
        <v>161</v>
      </c>
      <c r="D517" s="89" t="s">
        <v>44</v>
      </c>
      <c r="E517" s="87" t="s">
        <v>19</v>
      </c>
      <c r="F517" s="56">
        <v>3</v>
      </c>
      <c r="G517" s="88"/>
      <c r="H517" s="88">
        <v>72.599999999999994</v>
      </c>
      <c r="I517" s="88">
        <f t="shared" si="173"/>
        <v>72.599999999999994</v>
      </c>
      <c r="J517" s="88">
        <f t="shared" si="174"/>
        <v>0</v>
      </c>
      <c r="K517" s="88">
        <f t="shared" si="175"/>
        <v>72.599999999999994</v>
      </c>
      <c r="L517" s="89">
        <f t="shared" si="176"/>
        <v>1</v>
      </c>
      <c r="M517" s="89">
        <f t="shared" si="176"/>
        <v>0</v>
      </c>
      <c r="N517" s="89">
        <f t="shared" si="176"/>
        <v>1</v>
      </c>
      <c r="O517" s="89">
        <v>1</v>
      </c>
      <c r="P517" s="89"/>
      <c r="Q517" s="89">
        <f t="shared" si="161"/>
        <v>1</v>
      </c>
      <c r="R517" s="87" t="s">
        <v>32</v>
      </c>
      <c r="S517" s="87">
        <v>13</v>
      </c>
      <c r="T517" s="35">
        <v>43091</v>
      </c>
      <c r="U517" s="35">
        <v>43094</v>
      </c>
      <c r="V517" s="87" t="s">
        <v>162</v>
      </c>
      <c r="W517" s="35">
        <v>43830</v>
      </c>
      <c r="X517" s="87" t="s">
        <v>33</v>
      </c>
      <c r="Y517" s="35" t="s">
        <v>68</v>
      </c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s="1" customFormat="1" ht="24.95" customHeight="1" x14ac:dyDescent="0.2">
      <c r="A518" s="90">
        <v>34</v>
      </c>
      <c r="B518" s="87" t="s">
        <v>70</v>
      </c>
      <c r="C518" s="87" t="s">
        <v>161</v>
      </c>
      <c r="D518" s="89" t="s">
        <v>45</v>
      </c>
      <c r="E518" s="87" t="s">
        <v>19</v>
      </c>
      <c r="F518" s="56">
        <v>1</v>
      </c>
      <c r="G518" s="88"/>
      <c r="H518" s="88">
        <v>33.799999999999997</v>
      </c>
      <c r="I518" s="88">
        <f t="shared" si="173"/>
        <v>33.799999999999997</v>
      </c>
      <c r="J518" s="88">
        <f t="shared" si="174"/>
        <v>0</v>
      </c>
      <c r="K518" s="88">
        <f t="shared" si="175"/>
        <v>33.799999999999997</v>
      </c>
      <c r="L518" s="89">
        <f t="shared" si="176"/>
        <v>1</v>
      </c>
      <c r="M518" s="89">
        <f t="shared" si="176"/>
        <v>0</v>
      </c>
      <c r="N518" s="89">
        <f t="shared" si="176"/>
        <v>1</v>
      </c>
      <c r="O518" s="89">
        <v>4</v>
      </c>
      <c r="P518" s="89"/>
      <c r="Q518" s="89">
        <f t="shared" si="161"/>
        <v>4</v>
      </c>
      <c r="R518" s="87" t="s">
        <v>32</v>
      </c>
      <c r="S518" s="87">
        <v>13</v>
      </c>
      <c r="T518" s="35">
        <v>43091</v>
      </c>
      <c r="U518" s="35">
        <v>43094</v>
      </c>
      <c r="V518" s="87" t="s">
        <v>162</v>
      </c>
      <c r="W518" s="35">
        <v>43830</v>
      </c>
      <c r="X518" s="87" t="s">
        <v>33</v>
      </c>
      <c r="Y518" s="35" t="s">
        <v>68</v>
      </c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s="1" customFormat="1" ht="24.95" customHeight="1" x14ac:dyDescent="0.2">
      <c r="A519" s="90">
        <v>34</v>
      </c>
      <c r="B519" s="87" t="s">
        <v>70</v>
      </c>
      <c r="C519" s="87" t="s">
        <v>161</v>
      </c>
      <c r="D519" s="89" t="s">
        <v>48</v>
      </c>
      <c r="E519" s="87" t="s">
        <v>19</v>
      </c>
      <c r="F519" s="56">
        <v>2</v>
      </c>
      <c r="G519" s="88"/>
      <c r="H519" s="88">
        <v>53.9</v>
      </c>
      <c r="I519" s="88">
        <f t="shared" si="173"/>
        <v>53.9</v>
      </c>
      <c r="J519" s="88">
        <f t="shared" si="174"/>
        <v>0</v>
      </c>
      <c r="K519" s="88">
        <f t="shared" si="175"/>
        <v>53.9</v>
      </c>
      <c r="L519" s="89">
        <f t="shared" si="176"/>
        <v>1</v>
      </c>
      <c r="M519" s="89">
        <f t="shared" si="176"/>
        <v>0</v>
      </c>
      <c r="N519" s="89">
        <f t="shared" si="176"/>
        <v>1</v>
      </c>
      <c r="O519" s="89">
        <v>4</v>
      </c>
      <c r="P519" s="89"/>
      <c r="Q519" s="89">
        <f t="shared" si="161"/>
        <v>4</v>
      </c>
      <c r="R519" s="87" t="s">
        <v>32</v>
      </c>
      <c r="S519" s="87">
        <v>13</v>
      </c>
      <c r="T519" s="35">
        <v>43091</v>
      </c>
      <c r="U519" s="35">
        <v>43094</v>
      </c>
      <c r="V519" s="87" t="s">
        <v>162</v>
      </c>
      <c r="W519" s="35">
        <v>43830</v>
      </c>
      <c r="X519" s="87" t="s">
        <v>33</v>
      </c>
      <c r="Y519" s="35" t="s">
        <v>68</v>
      </c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s="1" customFormat="1" ht="24.95" customHeight="1" x14ac:dyDescent="0.2">
      <c r="A520" s="90">
        <v>34</v>
      </c>
      <c r="B520" s="87" t="s">
        <v>70</v>
      </c>
      <c r="C520" s="87" t="s">
        <v>161</v>
      </c>
      <c r="D520" s="89" t="s">
        <v>49</v>
      </c>
      <c r="E520" s="87" t="s">
        <v>18</v>
      </c>
      <c r="F520" s="56">
        <v>2</v>
      </c>
      <c r="G520" s="88"/>
      <c r="H520" s="88">
        <v>54.9</v>
      </c>
      <c r="I520" s="88">
        <f t="shared" si="173"/>
        <v>54.9</v>
      </c>
      <c r="J520" s="88">
        <f t="shared" si="174"/>
        <v>54.9</v>
      </c>
      <c r="K520" s="88">
        <f t="shared" si="175"/>
        <v>0</v>
      </c>
      <c r="L520" s="89">
        <f t="shared" si="176"/>
        <v>1</v>
      </c>
      <c r="M520" s="89">
        <f t="shared" si="176"/>
        <v>1</v>
      </c>
      <c r="N520" s="89">
        <f t="shared" si="176"/>
        <v>0</v>
      </c>
      <c r="O520" s="89">
        <v>2</v>
      </c>
      <c r="P520" s="89"/>
      <c r="Q520" s="89">
        <f t="shared" si="161"/>
        <v>2</v>
      </c>
      <c r="R520" s="87" t="s">
        <v>32</v>
      </c>
      <c r="S520" s="87">
        <v>13</v>
      </c>
      <c r="T520" s="35">
        <v>43091</v>
      </c>
      <c r="U520" s="35">
        <v>43094</v>
      </c>
      <c r="V520" s="87" t="s">
        <v>162</v>
      </c>
      <c r="W520" s="35">
        <v>43830</v>
      </c>
      <c r="X520" s="87" t="s">
        <v>33</v>
      </c>
      <c r="Y520" s="35" t="s">
        <v>68</v>
      </c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s="1" customFormat="1" ht="24.95" customHeight="1" x14ac:dyDescent="0.2">
      <c r="A521" s="90">
        <v>34</v>
      </c>
      <c r="B521" s="87" t="s">
        <v>70</v>
      </c>
      <c r="C521" s="87" t="s">
        <v>161</v>
      </c>
      <c r="D521" s="89" t="s">
        <v>50</v>
      </c>
      <c r="E521" s="87" t="s">
        <v>19</v>
      </c>
      <c r="F521" s="56">
        <v>3</v>
      </c>
      <c r="G521" s="88"/>
      <c r="H521" s="88">
        <v>71.900000000000006</v>
      </c>
      <c r="I521" s="88">
        <f t="shared" si="173"/>
        <v>71.900000000000006</v>
      </c>
      <c r="J521" s="88">
        <f t="shared" si="174"/>
        <v>0</v>
      </c>
      <c r="K521" s="88">
        <f t="shared" si="175"/>
        <v>71.900000000000006</v>
      </c>
      <c r="L521" s="89">
        <f t="shared" si="176"/>
        <v>1</v>
      </c>
      <c r="M521" s="89">
        <f t="shared" si="176"/>
        <v>0</v>
      </c>
      <c r="N521" s="89">
        <f t="shared" si="176"/>
        <v>1</v>
      </c>
      <c r="O521" s="89">
        <v>5</v>
      </c>
      <c r="P521" s="89"/>
      <c r="Q521" s="89">
        <f t="shared" si="161"/>
        <v>5</v>
      </c>
      <c r="R521" s="87" t="s">
        <v>32</v>
      </c>
      <c r="S521" s="87">
        <v>13</v>
      </c>
      <c r="T521" s="35">
        <v>43091</v>
      </c>
      <c r="U521" s="35">
        <v>43094</v>
      </c>
      <c r="V521" s="87" t="s">
        <v>162</v>
      </c>
      <c r="W521" s="35">
        <v>43830</v>
      </c>
      <c r="X521" s="87" t="s">
        <v>33</v>
      </c>
      <c r="Y521" s="35" t="s">
        <v>68</v>
      </c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s="1" customFormat="1" ht="24.95" customHeight="1" x14ac:dyDescent="0.2">
      <c r="A522" s="90">
        <v>34</v>
      </c>
      <c r="B522" s="87" t="s">
        <v>70</v>
      </c>
      <c r="C522" s="87" t="s">
        <v>161</v>
      </c>
      <c r="D522" s="89" t="s">
        <v>51</v>
      </c>
      <c r="E522" s="87" t="s">
        <v>19</v>
      </c>
      <c r="F522" s="56">
        <v>2</v>
      </c>
      <c r="G522" s="88"/>
      <c r="H522" s="88">
        <v>54.7</v>
      </c>
      <c r="I522" s="88">
        <f t="shared" si="173"/>
        <v>54.7</v>
      </c>
      <c r="J522" s="88">
        <f t="shared" si="174"/>
        <v>0</v>
      </c>
      <c r="K522" s="88">
        <f t="shared" si="175"/>
        <v>54.7</v>
      </c>
      <c r="L522" s="89">
        <f t="shared" si="176"/>
        <v>1</v>
      </c>
      <c r="M522" s="89">
        <f t="shared" si="176"/>
        <v>0</v>
      </c>
      <c r="N522" s="89">
        <f t="shared" si="176"/>
        <v>1</v>
      </c>
      <c r="O522" s="89">
        <v>1</v>
      </c>
      <c r="P522" s="89"/>
      <c r="Q522" s="89">
        <f t="shared" si="161"/>
        <v>1</v>
      </c>
      <c r="R522" s="87" t="s">
        <v>32</v>
      </c>
      <c r="S522" s="87">
        <v>13</v>
      </c>
      <c r="T522" s="35">
        <v>43091</v>
      </c>
      <c r="U522" s="35">
        <v>43094</v>
      </c>
      <c r="V522" s="87" t="s">
        <v>162</v>
      </c>
      <c r="W522" s="35">
        <v>43830</v>
      </c>
      <c r="X522" s="87" t="s">
        <v>33</v>
      </c>
      <c r="Y522" s="35" t="s">
        <v>68</v>
      </c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s="6" customFormat="1" ht="24.95" customHeight="1" x14ac:dyDescent="0.2">
      <c r="A523" s="22">
        <v>34</v>
      </c>
      <c r="B523" s="34" t="s">
        <v>70</v>
      </c>
      <c r="C523" s="34" t="s">
        <v>161</v>
      </c>
      <c r="D523" s="57">
        <f>COUNTA(D507:D522)</f>
        <v>16</v>
      </c>
      <c r="E523" s="34" t="s">
        <v>46</v>
      </c>
      <c r="F523" s="58"/>
      <c r="G523" s="59">
        <v>1102.7</v>
      </c>
      <c r="H523" s="59">
        <f>SUM(H507:H522)</f>
        <v>902.1</v>
      </c>
      <c r="I523" s="59">
        <f t="shared" ref="I523:O523" si="177">SUM(I507:I522)</f>
        <v>902.1</v>
      </c>
      <c r="J523" s="59">
        <f t="shared" si="177"/>
        <v>54.9</v>
      </c>
      <c r="K523" s="59">
        <f t="shared" si="177"/>
        <v>847.2</v>
      </c>
      <c r="L523" s="57">
        <f t="shared" si="177"/>
        <v>16</v>
      </c>
      <c r="M523" s="57">
        <f t="shared" si="177"/>
        <v>1</v>
      </c>
      <c r="N523" s="57">
        <f t="shared" si="177"/>
        <v>15</v>
      </c>
      <c r="O523" s="57">
        <f t="shared" si="177"/>
        <v>44</v>
      </c>
      <c r="P523" s="57"/>
      <c r="Q523" s="57">
        <f t="shared" si="161"/>
        <v>44</v>
      </c>
      <c r="R523" s="60"/>
      <c r="S523" s="34">
        <v>13</v>
      </c>
      <c r="T523" s="42">
        <v>43091</v>
      </c>
      <c r="U523" s="42">
        <v>43094</v>
      </c>
      <c r="V523" s="34" t="s">
        <v>162</v>
      </c>
      <c r="W523" s="42">
        <v>43830</v>
      </c>
      <c r="X523" s="34" t="s">
        <v>33</v>
      </c>
      <c r="Y523" s="42" t="s">
        <v>68</v>
      </c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</row>
    <row r="524" spans="1:37" s="1" customFormat="1" ht="24.75" customHeight="1" x14ac:dyDescent="0.2">
      <c r="A524" s="90">
        <v>35</v>
      </c>
      <c r="B524" s="87" t="s">
        <v>70</v>
      </c>
      <c r="C524" s="87" t="s">
        <v>283</v>
      </c>
      <c r="D524" s="89" t="s">
        <v>31</v>
      </c>
      <c r="E524" s="87" t="s">
        <v>19</v>
      </c>
      <c r="F524" s="56">
        <v>3</v>
      </c>
      <c r="G524" s="88"/>
      <c r="H524" s="88">
        <v>47.9</v>
      </c>
      <c r="I524" s="88">
        <v>47.9</v>
      </c>
      <c r="J524" s="88">
        <f t="shared" ref="J524:J534" si="178">IF(E524="Муниципальная",I524,IF(E524="Частная",0))</f>
        <v>0</v>
      </c>
      <c r="K524" s="88">
        <f t="shared" ref="K524:K534" si="179">IF(E524="Муниципальная",0,IF(E524="Частная",I524))</f>
        <v>47.9</v>
      </c>
      <c r="L524" s="89">
        <f t="shared" ref="L524:L535" si="180">IF(I524&gt;0,1,IF(I524=0,0))</f>
        <v>1</v>
      </c>
      <c r="M524" s="89">
        <v>0</v>
      </c>
      <c r="N524" s="89">
        <f t="shared" ref="N524:N532" si="181">IF(K524&gt;0,1,IF(K524=0,0))</f>
        <v>1</v>
      </c>
      <c r="O524" s="80">
        <f>P524+Q524</f>
        <v>2</v>
      </c>
      <c r="P524" s="47">
        <v>2</v>
      </c>
      <c r="Q524" s="47"/>
      <c r="R524" s="87" t="s">
        <v>32</v>
      </c>
      <c r="S524" s="87">
        <v>13</v>
      </c>
      <c r="T524" s="35">
        <v>43091</v>
      </c>
      <c r="U524" s="35">
        <v>43094</v>
      </c>
      <c r="V524" s="87" t="s">
        <v>162</v>
      </c>
      <c r="W524" s="35">
        <v>43830</v>
      </c>
      <c r="X524" s="87" t="s">
        <v>33</v>
      </c>
      <c r="Y524" s="35" t="s">
        <v>68</v>
      </c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s="1" customFormat="1" ht="24.95" customHeight="1" x14ac:dyDescent="0.2">
      <c r="A525" s="90">
        <v>35</v>
      </c>
      <c r="B525" s="87" t="s">
        <v>70</v>
      </c>
      <c r="C525" s="87" t="s">
        <v>283</v>
      </c>
      <c r="D525" s="89" t="s">
        <v>35</v>
      </c>
      <c r="E525" s="87" t="s">
        <v>18</v>
      </c>
      <c r="F525" s="56">
        <v>2</v>
      </c>
      <c r="G525" s="88"/>
      <c r="H525" s="88">
        <v>41.6</v>
      </c>
      <c r="I525" s="88">
        <v>41.6</v>
      </c>
      <c r="J525" s="88">
        <v>41.6</v>
      </c>
      <c r="K525" s="88">
        <v>0</v>
      </c>
      <c r="L525" s="89">
        <f t="shared" si="180"/>
        <v>1</v>
      </c>
      <c r="M525" s="89">
        <v>1</v>
      </c>
      <c r="N525" s="89">
        <v>0</v>
      </c>
      <c r="O525" s="80">
        <f t="shared" ref="O525:O535" si="182">P525+Q525</f>
        <v>3</v>
      </c>
      <c r="P525" s="47">
        <v>3</v>
      </c>
      <c r="Q525" s="47"/>
      <c r="R525" s="87" t="s">
        <v>32</v>
      </c>
      <c r="S525" s="87">
        <v>13</v>
      </c>
      <c r="T525" s="35">
        <v>43091</v>
      </c>
      <c r="U525" s="35">
        <v>43094</v>
      </c>
      <c r="V525" s="87" t="s">
        <v>162</v>
      </c>
      <c r="W525" s="35">
        <v>43830</v>
      </c>
      <c r="X525" s="87" t="s">
        <v>33</v>
      </c>
      <c r="Y525" s="35" t="s">
        <v>68</v>
      </c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s="1" customFormat="1" ht="24.95" customHeight="1" x14ac:dyDescent="0.2">
      <c r="A526" s="90">
        <v>35</v>
      </c>
      <c r="B526" s="87" t="s">
        <v>70</v>
      </c>
      <c r="C526" s="87" t="s">
        <v>283</v>
      </c>
      <c r="D526" s="89" t="s">
        <v>36</v>
      </c>
      <c r="E526" s="87" t="s">
        <v>19</v>
      </c>
      <c r="F526" s="56">
        <v>1</v>
      </c>
      <c r="G526" s="88"/>
      <c r="H526" s="88">
        <v>32</v>
      </c>
      <c r="I526" s="88">
        <v>32</v>
      </c>
      <c r="J526" s="88">
        <f t="shared" si="178"/>
        <v>0</v>
      </c>
      <c r="K526" s="88">
        <f t="shared" si="179"/>
        <v>32</v>
      </c>
      <c r="L526" s="89">
        <f t="shared" si="180"/>
        <v>1</v>
      </c>
      <c r="M526" s="89">
        <v>0</v>
      </c>
      <c r="N526" s="89">
        <v>1</v>
      </c>
      <c r="O526" s="80">
        <f t="shared" si="182"/>
        <v>1</v>
      </c>
      <c r="P526" s="47">
        <v>1</v>
      </c>
      <c r="Q526" s="47"/>
      <c r="R526" s="87" t="s">
        <v>32</v>
      </c>
      <c r="S526" s="87">
        <v>13</v>
      </c>
      <c r="T526" s="35">
        <v>43091</v>
      </c>
      <c r="U526" s="35">
        <v>43094</v>
      </c>
      <c r="V526" s="87" t="s">
        <v>162</v>
      </c>
      <c r="W526" s="35">
        <v>43830</v>
      </c>
      <c r="X526" s="87" t="s">
        <v>33</v>
      </c>
      <c r="Y526" s="35" t="s">
        <v>68</v>
      </c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s="1" customFormat="1" ht="24.95" customHeight="1" x14ac:dyDescent="0.2">
      <c r="A527" s="90">
        <v>35</v>
      </c>
      <c r="B527" s="87" t="s">
        <v>70</v>
      </c>
      <c r="C527" s="87" t="s">
        <v>283</v>
      </c>
      <c r="D527" s="89" t="s">
        <v>37</v>
      </c>
      <c r="E527" s="87" t="s">
        <v>18</v>
      </c>
      <c r="F527" s="56">
        <v>3</v>
      </c>
      <c r="G527" s="88"/>
      <c r="H527" s="88">
        <v>51.6</v>
      </c>
      <c r="I527" s="88">
        <v>51.6</v>
      </c>
      <c r="J527" s="88">
        <v>51.6</v>
      </c>
      <c r="K527" s="88">
        <v>0</v>
      </c>
      <c r="L527" s="89">
        <f t="shared" si="180"/>
        <v>1</v>
      </c>
      <c r="M527" s="89">
        <v>1</v>
      </c>
      <c r="N527" s="89">
        <v>0</v>
      </c>
      <c r="O527" s="80">
        <f t="shared" si="182"/>
        <v>2</v>
      </c>
      <c r="P527" s="47">
        <v>2</v>
      </c>
      <c r="Q527" s="47"/>
      <c r="R527" s="87" t="s">
        <v>32</v>
      </c>
      <c r="S527" s="87">
        <v>13</v>
      </c>
      <c r="T527" s="35">
        <v>43091</v>
      </c>
      <c r="U527" s="35">
        <v>43094</v>
      </c>
      <c r="V527" s="87" t="s">
        <v>162</v>
      </c>
      <c r="W527" s="35">
        <v>43830</v>
      </c>
      <c r="X527" s="87" t="s">
        <v>33</v>
      </c>
      <c r="Y527" s="35" t="s">
        <v>68</v>
      </c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s="1" customFormat="1" ht="24.95" customHeight="1" x14ac:dyDescent="0.2">
      <c r="A528" s="90">
        <v>35</v>
      </c>
      <c r="B528" s="87" t="s">
        <v>70</v>
      </c>
      <c r="C528" s="87" t="s">
        <v>283</v>
      </c>
      <c r="D528" s="89" t="s">
        <v>38</v>
      </c>
      <c r="E528" s="87" t="s">
        <v>19</v>
      </c>
      <c r="F528" s="56">
        <v>2</v>
      </c>
      <c r="G528" s="88"/>
      <c r="H528" s="88">
        <v>40.4</v>
      </c>
      <c r="I528" s="88">
        <v>40.4</v>
      </c>
      <c r="J528" s="88">
        <f t="shared" si="178"/>
        <v>0</v>
      </c>
      <c r="K528" s="88">
        <f t="shared" si="179"/>
        <v>40.4</v>
      </c>
      <c r="L528" s="89">
        <f t="shared" si="180"/>
        <v>1</v>
      </c>
      <c r="M528" s="89">
        <v>0</v>
      </c>
      <c r="N528" s="89">
        <v>1</v>
      </c>
      <c r="O528" s="80">
        <f t="shared" si="182"/>
        <v>2</v>
      </c>
      <c r="P528" s="47">
        <v>2</v>
      </c>
      <c r="Q528" s="47"/>
      <c r="R528" s="87" t="s">
        <v>32</v>
      </c>
      <c r="S528" s="87">
        <v>13</v>
      </c>
      <c r="T528" s="35">
        <v>43091</v>
      </c>
      <c r="U528" s="35">
        <v>43094</v>
      </c>
      <c r="V528" s="87" t="s">
        <v>162</v>
      </c>
      <c r="W528" s="35">
        <v>43830</v>
      </c>
      <c r="X528" s="87" t="s">
        <v>33</v>
      </c>
      <c r="Y528" s="35" t="s">
        <v>68</v>
      </c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s="1" customFormat="1" ht="24.95" customHeight="1" x14ac:dyDescent="0.2">
      <c r="A529" s="90">
        <v>35</v>
      </c>
      <c r="B529" s="87" t="s">
        <v>70</v>
      </c>
      <c r="C529" s="87" t="s">
        <v>283</v>
      </c>
      <c r="D529" s="89" t="s">
        <v>39</v>
      </c>
      <c r="E529" s="87" t="s">
        <v>19</v>
      </c>
      <c r="F529" s="56">
        <v>1</v>
      </c>
      <c r="G529" s="88"/>
      <c r="H529" s="88">
        <v>31.8</v>
      </c>
      <c r="I529" s="88">
        <v>31.8</v>
      </c>
      <c r="J529" s="88">
        <f t="shared" si="178"/>
        <v>0</v>
      </c>
      <c r="K529" s="88">
        <v>31.8</v>
      </c>
      <c r="L529" s="89">
        <f t="shared" si="180"/>
        <v>1</v>
      </c>
      <c r="M529" s="89">
        <v>0</v>
      </c>
      <c r="N529" s="89">
        <v>1</v>
      </c>
      <c r="O529" s="80">
        <f t="shared" si="182"/>
        <v>1</v>
      </c>
      <c r="P529" s="47">
        <v>1</v>
      </c>
      <c r="Q529" s="47"/>
      <c r="R529" s="87" t="s">
        <v>32</v>
      </c>
      <c r="S529" s="87">
        <v>13</v>
      </c>
      <c r="T529" s="35">
        <v>43091</v>
      </c>
      <c r="U529" s="35">
        <v>43094</v>
      </c>
      <c r="V529" s="87" t="s">
        <v>162</v>
      </c>
      <c r="W529" s="35">
        <v>43830</v>
      </c>
      <c r="X529" s="87" t="s">
        <v>33</v>
      </c>
      <c r="Y529" s="35" t="s">
        <v>68</v>
      </c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s="1" customFormat="1" ht="24.95" customHeight="1" x14ac:dyDescent="0.2">
      <c r="A530" s="90">
        <v>35</v>
      </c>
      <c r="B530" s="87" t="s">
        <v>70</v>
      </c>
      <c r="C530" s="87" t="s">
        <v>283</v>
      </c>
      <c r="D530" s="89" t="s">
        <v>40</v>
      </c>
      <c r="E530" s="87" t="s">
        <v>19</v>
      </c>
      <c r="F530" s="56">
        <v>1</v>
      </c>
      <c r="G530" s="88"/>
      <c r="H530" s="88">
        <v>32.4</v>
      </c>
      <c r="I530" s="88">
        <v>32.4</v>
      </c>
      <c r="J530" s="88">
        <f t="shared" si="178"/>
        <v>0</v>
      </c>
      <c r="K530" s="88">
        <f t="shared" si="179"/>
        <v>32.4</v>
      </c>
      <c r="L530" s="89">
        <f t="shared" si="180"/>
        <v>1</v>
      </c>
      <c r="M530" s="89">
        <v>0</v>
      </c>
      <c r="N530" s="89">
        <f t="shared" si="181"/>
        <v>1</v>
      </c>
      <c r="O530" s="80">
        <f t="shared" si="182"/>
        <v>1</v>
      </c>
      <c r="P530" s="47">
        <v>1</v>
      </c>
      <c r="Q530" s="47"/>
      <c r="R530" s="87" t="s">
        <v>32</v>
      </c>
      <c r="S530" s="87">
        <v>13</v>
      </c>
      <c r="T530" s="35">
        <v>43091</v>
      </c>
      <c r="U530" s="35">
        <v>43094</v>
      </c>
      <c r="V530" s="87" t="s">
        <v>162</v>
      </c>
      <c r="W530" s="35">
        <v>43830</v>
      </c>
      <c r="X530" s="87" t="s">
        <v>33</v>
      </c>
      <c r="Y530" s="35" t="s">
        <v>68</v>
      </c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s="1" customFormat="1" ht="24.95" customHeight="1" x14ac:dyDescent="0.2">
      <c r="A531" s="90">
        <v>35</v>
      </c>
      <c r="B531" s="87" t="s">
        <v>70</v>
      </c>
      <c r="C531" s="87" t="s">
        <v>283</v>
      </c>
      <c r="D531" s="89" t="s">
        <v>41</v>
      </c>
      <c r="E531" s="87" t="s">
        <v>18</v>
      </c>
      <c r="F531" s="56">
        <v>2</v>
      </c>
      <c r="G531" s="88"/>
      <c r="H531" s="88">
        <v>41.2</v>
      </c>
      <c r="I531" s="88">
        <v>41.2</v>
      </c>
      <c r="J531" s="88">
        <v>41.2</v>
      </c>
      <c r="K531" s="88">
        <v>0</v>
      </c>
      <c r="L531" s="89">
        <f t="shared" si="180"/>
        <v>1</v>
      </c>
      <c r="M531" s="89">
        <v>1</v>
      </c>
      <c r="N531" s="89">
        <v>0</v>
      </c>
      <c r="O531" s="80">
        <f t="shared" si="182"/>
        <v>2</v>
      </c>
      <c r="P531" s="47">
        <v>2</v>
      </c>
      <c r="Q531" s="47"/>
      <c r="R531" s="87" t="s">
        <v>32</v>
      </c>
      <c r="S531" s="87">
        <v>13</v>
      </c>
      <c r="T531" s="35">
        <v>43091</v>
      </c>
      <c r="U531" s="35">
        <v>43094</v>
      </c>
      <c r="V531" s="87" t="s">
        <v>162</v>
      </c>
      <c r="W531" s="35">
        <v>43830</v>
      </c>
      <c r="X531" s="87" t="s">
        <v>33</v>
      </c>
      <c r="Y531" s="35" t="s">
        <v>68</v>
      </c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s="1" customFormat="1" ht="24.95" customHeight="1" x14ac:dyDescent="0.2">
      <c r="A532" s="90">
        <v>35</v>
      </c>
      <c r="B532" s="87" t="s">
        <v>70</v>
      </c>
      <c r="C532" s="87" t="s">
        <v>283</v>
      </c>
      <c r="D532" s="89" t="s">
        <v>42</v>
      </c>
      <c r="E532" s="87" t="s">
        <v>19</v>
      </c>
      <c r="F532" s="56">
        <v>3</v>
      </c>
      <c r="G532" s="88"/>
      <c r="H532" s="88">
        <v>50.8</v>
      </c>
      <c r="I532" s="88">
        <v>50.8</v>
      </c>
      <c r="J532" s="88">
        <f t="shared" si="178"/>
        <v>0</v>
      </c>
      <c r="K532" s="88">
        <f t="shared" si="179"/>
        <v>50.8</v>
      </c>
      <c r="L532" s="89">
        <f t="shared" si="180"/>
        <v>1</v>
      </c>
      <c r="M532" s="89">
        <v>0</v>
      </c>
      <c r="N532" s="89">
        <f t="shared" si="181"/>
        <v>1</v>
      </c>
      <c r="O532" s="80">
        <f t="shared" si="182"/>
        <v>6</v>
      </c>
      <c r="P532" s="47">
        <v>6</v>
      </c>
      <c r="Q532" s="47"/>
      <c r="R532" s="87" t="s">
        <v>32</v>
      </c>
      <c r="S532" s="87">
        <v>13</v>
      </c>
      <c r="T532" s="35">
        <v>43091</v>
      </c>
      <c r="U532" s="35">
        <v>43094</v>
      </c>
      <c r="V532" s="87" t="s">
        <v>162</v>
      </c>
      <c r="W532" s="35">
        <v>43830</v>
      </c>
      <c r="X532" s="87" t="s">
        <v>33</v>
      </c>
      <c r="Y532" s="35" t="s">
        <v>68</v>
      </c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s="1" customFormat="1" ht="24.95" customHeight="1" x14ac:dyDescent="0.2">
      <c r="A533" s="90">
        <v>35</v>
      </c>
      <c r="B533" s="87" t="s">
        <v>70</v>
      </c>
      <c r="C533" s="87" t="s">
        <v>283</v>
      </c>
      <c r="D533" s="89" t="s">
        <v>43</v>
      </c>
      <c r="E533" s="87" t="s">
        <v>18</v>
      </c>
      <c r="F533" s="56">
        <v>1</v>
      </c>
      <c r="G533" s="88"/>
      <c r="H533" s="88">
        <v>32.1</v>
      </c>
      <c r="I533" s="88">
        <v>32.1</v>
      </c>
      <c r="J533" s="88">
        <v>32.1</v>
      </c>
      <c r="K533" s="88">
        <v>0</v>
      </c>
      <c r="L533" s="89">
        <f t="shared" si="180"/>
        <v>1</v>
      </c>
      <c r="M533" s="89">
        <v>1</v>
      </c>
      <c r="N533" s="89">
        <v>0</v>
      </c>
      <c r="O533" s="80">
        <f t="shared" si="182"/>
        <v>3</v>
      </c>
      <c r="P533" s="47"/>
      <c r="Q533" s="47">
        <v>3</v>
      </c>
      <c r="R533" s="87" t="s">
        <v>32</v>
      </c>
      <c r="S533" s="87">
        <v>13</v>
      </c>
      <c r="T533" s="35">
        <v>43091</v>
      </c>
      <c r="U533" s="35">
        <v>43094</v>
      </c>
      <c r="V533" s="87" t="s">
        <v>162</v>
      </c>
      <c r="W533" s="35">
        <v>43830</v>
      </c>
      <c r="X533" s="87" t="s">
        <v>33</v>
      </c>
      <c r="Y533" s="35" t="s">
        <v>68</v>
      </c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s="1" customFormat="1" ht="24.95" customHeight="1" x14ac:dyDescent="0.2">
      <c r="A534" s="90">
        <v>35</v>
      </c>
      <c r="B534" s="87" t="s">
        <v>70</v>
      </c>
      <c r="C534" s="87" t="s">
        <v>283</v>
      </c>
      <c r="D534" s="89" t="s">
        <v>44</v>
      </c>
      <c r="E534" s="87" t="s">
        <v>19</v>
      </c>
      <c r="F534" s="56">
        <v>2</v>
      </c>
      <c r="G534" s="88"/>
      <c r="H534" s="88">
        <v>42</v>
      </c>
      <c r="I534" s="88">
        <v>42</v>
      </c>
      <c r="J534" s="88">
        <f t="shared" si="178"/>
        <v>0</v>
      </c>
      <c r="K534" s="88">
        <f t="shared" si="179"/>
        <v>42</v>
      </c>
      <c r="L534" s="89">
        <f t="shared" si="180"/>
        <v>1</v>
      </c>
      <c r="M534" s="89">
        <v>0</v>
      </c>
      <c r="N534" s="89">
        <v>1</v>
      </c>
      <c r="O534" s="80">
        <f t="shared" si="182"/>
        <v>3</v>
      </c>
      <c r="P534" s="47">
        <v>3</v>
      </c>
      <c r="Q534" s="47"/>
      <c r="R534" s="87" t="s">
        <v>32</v>
      </c>
      <c r="S534" s="87">
        <v>13</v>
      </c>
      <c r="T534" s="35">
        <v>43091</v>
      </c>
      <c r="U534" s="35">
        <v>43094</v>
      </c>
      <c r="V534" s="87" t="s">
        <v>162</v>
      </c>
      <c r="W534" s="35">
        <v>43830</v>
      </c>
      <c r="X534" s="87" t="s">
        <v>33</v>
      </c>
      <c r="Y534" s="35" t="s">
        <v>68</v>
      </c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s="1" customFormat="1" ht="24.95" customHeight="1" x14ac:dyDescent="0.2">
      <c r="A535" s="90">
        <v>35</v>
      </c>
      <c r="B535" s="87" t="s">
        <v>70</v>
      </c>
      <c r="C535" s="87" t="s">
        <v>283</v>
      </c>
      <c r="D535" s="89" t="s">
        <v>45</v>
      </c>
      <c r="E535" s="87" t="s">
        <v>18</v>
      </c>
      <c r="F535" s="56">
        <v>3</v>
      </c>
      <c r="G535" s="88"/>
      <c r="H535" s="88">
        <v>51.4</v>
      </c>
      <c r="I535" s="88">
        <v>51.4</v>
      </c>
      <c r="J535" s="88">
        <v>51.4</v>
      </c>
      <c r="K535" s="88">
        <v>0</v>
      </c>
      <c r="L535" s="89">
        <f t="shared" si="180"/>
        <v>1</v>
      </c>
      <c r="M535" s="89">
        <v>1</v>
      </c>
      <c r="N535" s="89">
        <v>0</v>
      </c>
      <c r="O535" s="80">
        <f t="shared" si="182"/>
        <v>5</v>
      </c>
      <c r="P535" s="47">
        <v>5</v>
      </c>
      <c r="Q535" s="47"/>
      <c r="R535" s="87" t="s">
        <v>32</v>
      </c>
      <c r="S535" s="87">
        <v>13</v>
      </c>
      <c r="T535" s="35">
        <v>43091</v>
      </c>
      <c r="U535" s="35">
        <v>43094</v>
      </c>
      <c r="V535" s="87" t="s">
        <v>162</v>
      </c>
      <c r="W535" s="35">
        <v>43830</v>
      </c>
      <c r="X535" s="87" t="s">
        <v>33</v>
      </c>
      <c r="Y535" s="35" t="s">
        <v>68</v>
      </c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</row>
    <row r="536" spans="1:37" s="6" customFormat="1" ht="24.95" customHeight="1" x14ac:dyDescent="0.2">
      <c r="A536" s="22">
        <v>35</v>
      </c>
      <c r="B536" s="34" t="s">
        <v>70</v>
      </c>
      <c r="C536" s="34" t="s">
        <v>283</v>
      </c>
      <c r="D536" s="57">
        <f>COUNTA(D524:D535)</f>
        <v>12</v>
      </c>
      <c r="E536" s="34" t="s">
        <v>46</v>
      </c>
      <c r="F536" s="58"/>
      <c r="G536" s="59">
        <v>531.4</v>
      </c>
      <c r="H536" s="59">
        <f t="shared" ref="H536:Q536" si="183">SUM(H524:H535)</f>
        <v>495.2</v>
      </c>
      <c r="I536" s="59">
        <f t="shared" si="183"/>
        <v>495.2</v>
      </c>
      <c r="J536" s="59">
        <f t="shared" si="183"/>
        <v>217.9</v>
      </c>
      <c r="K536" s="59">
        <f t="shared" si="183"/>
        <v>277.3</v>
      </c>
      <c r="L536" s="57">
        <f t="shared" si="183"/>
        <v>12</v>
      </c>
      <c r="M536" s="57">
        <f t="shared" si="183"/>
        <v>5</v>
      </c>
      <c r="N536" s="57">
        <f t="shared" si="183"/>
        <v>7</v>
      </c>
      <c r="O536" s="57">
        <f t="shared" si="183"/>
        <v>31</v>
      </c>
      <c r="P536" s="57">
        <f t="shared" si="183"/>
        <v>28</v>
      </c>
      <c r="Q536" s="57">
        <f t="shared" si="183"/>
        <v>3</v>
      </c>
      <c r="R536" s="60"/>
      <c r="S536" s="34">
        <v>13</v>
      </c>
      <c r="T536" s="42">
        <v>43091</v>
      </c>
      <c r="U536" s="42">
        <v>43094</v>
      </c>
      <c r="V536" s="34" t="s">
        <v>162</v>
      </c>
      <c r="W536" s="42">
        <v>43830</v>
      </c>
      <c r="X536" s="34" t="s">
        <v>33</v>
      </c>
      <c r="Y536" s="42" t="s">
        <v>68</v>
      </c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</row>
    <row r="537" spans="1:37" s="1" customFormat="1" ht="24.75" customHeight="1" x14ac:dyDescent="0.2">
      <c r="A537" s="90">
        <v>36</v>
      </c>
      <c r="B537" s="87" t="s">
        <v>70</v>
      </c>
      <c r="C537" s="87" t="s">
        <v>284</v>
      </c>
      <c r="D537" s="89" t="s">
        <v>31</v>
      </c>
      <c r="E537" s="87" t="s">
        <v>18</v>
      </c>
      <c r="F537" s="56">
        <v>3</v>
      </c>
      <c r="G537" s="88"/>
      <c r="H537" s="54">
        <f>I537</f>
        <v>55.3</v>
      </c>
      <c r="I537" s="54">
        <f>J537+K537</f>
        <v>55.3</v>
      </c>
      <c r="J537" s="54">
        <v>55.3</v>
      </c>
      <c r="K537" s="54">
        <v>0</v>
      </c>
      <c r="L537" s="89">
        <f t="shared" ref="L537:N552" si="184">IF(I537&gt;0,1,IF(I537=0,0))</f>
        <v>1</v>
      </c>
      <c r="M537" s="89">
        <f t="shared" si="184"/>
        <v>1</v>
      </c>
      <c r="N537" s="89">
        <f t="shared" si="184"/>
        <v>0</v>
      </c>
      <c r="O537" s="48">
        <v>3</v>
      </c>
      <c r="P537" s="48">
        <v>3</v>
      </c>
      <c r="Q537" s="48"/>
      <c r="R537" s="87" t="s">
        <v>32</v>
      </c>
      <c r="S537" s="87">
        <v>13</v>
      </c>
      <c r="T537" s="35">
        <v>43091</v>
      </c>
      <c r="U537" s="35">
        <v>43094</v>
      </c>
      <c r="V537" s="87" t="s">
        <v>162</v>
      </c>
      <c r="W537" s="35">
        <v>43830</v>
      </c>
      <c r="X537" s="87" t="s">
        <v>33</v>
      </c>
      <c r="Y537" s="35" t="s">
        <v>68</v>
      </c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</row>
    <row r="538" spans="1:37" s="1" customFormat="1" ht="24.95" customHeight="1" x14ac:dyDescent="0.2">
      <c r="A538" s="90">
        <v>36</v>
      </c>
      <c r="B538" s="87" t="s">
        <v>70</v>
      </c>
      <c r="C538" s="87" t="s">
        <v>284</v>
      </c>
      <c r="D538" s="89" t="s">
        <v>35</v>
      </c>
      <c r="E538" s="87" t="s">
        <v>19</v>
      </c>
      <c r="F538" s="56">
        <v>2</v>
      </c>
      <c r="G538" s="88"/>
      <c r="H538" s="54">
        <f t="shared" ref="H538:H557" si="185">I538</f>
        <v>24.4</v>
      </c>
      <c r="I538" s="54">
        <f t="shared" ref="I538:I557" si="186">J538+K538</f>
        <v>24.4</v>
      </c>
      <c r="J538" s="54">
        <v>0</v>
      </c>
      <c r="K538" s="54">
        <v>24.4</v>
      </c>
      <c r="L538" s="89">
        <f t="shared" si="184"/>
        <v>1</v>
      </c>
      <c r="M538" s="89">
        <f t="shared" si="184"/>
        <v>0</v>
      </c>
      <c r="N538" s="89">
        <f t="shared" si="184"/>
        <v>1</v>
      </c>
      <c r="O538" s="48">
        <v>1</v>
      </c>
      <c r="P538" s="48">
        <v>1</v>
      </c>
      <c r="Q538" s="48"/>
      <c r="R538" s="87" t="s">
        <v>32</v>
      </c>
      <c r="S538" s="87">
        <v>13</v>
      </c>
      <c r="T538" s="35">
        <v>43091</v>
      </c>
      <c r="U538" s="35">
        <v>43094</v>
      </c>
      <c r="V538" s="87" t="s">
        <v>162</v>
      </c>
      <c r="W538" s="35">
        <v>43830</v>
      </c>
      <c r="X538" s="87" t="s">
        <v>33</v>
      </c>
      <c r="Y538" s="35" t="s">
        <v>68</v>
      </c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</row>
    <row r="539" spans="1:37" s="1" customFormat="1" ht="24.95" customHeight="1" x14ac:dyDescent="0.2">
      <c r="A539" s="90">
        <v>36</v>
      </c>
      <c r="B539" s="87" t="s">
        <v>70</v>
      </c>
      <c r="C539" s="87" t="s">
        <v>284</v>
      </c>
      <c r="D539" s="89" t="s">
        <v>36</v>
      </c>
      <c r="E539" s="87" t="s">
        <v>18</v>
      </c>
      <c r="F539" s="56">
        <v>1</v>
      </c>
      <c r="G539" s="88"/>
      <c r="H539" s="54">
        <f t="shared" si="185"/>
        <v>31.4</v>
      </c>
      <c r="I539" s="54">
        <f t="shared" si="186"/>
        <v>31.4</v>
      </c>
      <c r="J539" s="54">
        <v>31.4</v>
      </c>
      <c r="K539" s="54">
        <v>0</v>
      </c>
      <c r="L539" s="89">
        <f t="shared" si="184"/>
        <v>1</v>
      </c>
      <c r="M539" s="89">
        <f t="shared" si="184"/>
        <v>1</v>
      </c>
      <c r="N539" s="89">
        <f t="shared" si="184"/>
        <v>0</v>
      </c>
      <c r="O539" s="48">
        <v>1</v>
      </c>
      <c r="P539" s="48">
        <v>1</v>
      </c>
      <c r="Q539" s="48"/>
      <c r="R539" s="87" t="s">
        <v>32</v>
      </c>
      <c r="S539" s="87">
        <v>13</v>
      </c>
      <c r="T539" s="35">
        <v>43091</v>
      </c>
      <c r="U539" s="35">
        <v>43094</v>
      </c>
      <c r="V539" s="87" t="s">
        <v>162</v>
      </c>
      <c r="W539" s="35">
        <v>43830</v>
      </c>
      <c r="X539" s="87" t="s">
        <v>33</v>
      </c>
      <c r="Y539" s="35" t="s">
        <v>68</v>
      </c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</row>
    <row r="540" spans="1:37" s="1" customFormat="1" ht="24.95" customHeight="1" x14ac:dyDescent="0.2">
      <c r="A540" s="90">
        <v>36</v>
      </c>
      <c r="B540" s="87" t="s">
        <v>70</v>
      </c>
      <c r="C540" s="87" t="s">
        <v>284</v>
      </c>
      <c r="D540" s="89" t="s">
        <v>37</v>
      </c>
      <c r="E540" s="87" t="s">
        <v>19</v>
      </c>
      <c r="F540" s="56">
        <v>3</v>
      </c>
      <c r="G540" s="88"/>
      <c r="H540" s="54">
        <f t="shared" si="185"/>
        <v>43.1</v>
      </c>
      <c r="I540" s="54">
        <f t="shared" si="186"/>
        <v>43.1</v>
      </c>
      <c r="J540" s="54">
        <v>0</v>
      </c>
      <c r="K540" s="54">
        <v>43.1</v>
      </c>
      <c r="L540" s="89">
        <f t="shared" si="184"/>
        <v>1</v>
      </c>
      <c r="M540" s="89">
        <f t="shared" si="184"/>
        <v>0</v>
      </c>
      <c r="N540" s="89">
        <f t="shared" si="184"/>
        <v>1</v>
      </c>
      <c r="O540" s="48">
        <v>2</v>
      </c>
      <c r="P540" s="48">
        <v>2</v>
      </c>
      <c r="Q540" s="48"/>
      <c r="R540" s="87" t="s">
        <v>32</v>
      </c>
      <c r="S540" s="87">
        <v>13</v>
      </c>
      <c r="T540" s="35">
        <v>43091</v>
      </c>
      <c r="U540" s="35">
        <v>43094</v>
      </c>
      <c r="V540" s="87" t="s">
        <v>162</v>
      </c>
      <c r="W540" s="35">
        <v>43830</v>
      </c>
      <c r="X540" s="87" t="s">
        <v>33</v>
      </c>
      <c r="Y540" s="35" t="s">
        <v>68</v>
      </c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</row>
    <row r="541" spans="1:37" s="1" customFormat="1" ht="24.95" customHeight="1" x14ac:dyDescent="0.2">
      <c r="A541" s="90">
        <v>36</v>
      </c>
      <c r="B541" s="87" t="s">
        <v>70</v>
      </c>
      <c r="C541" s="87" t="s">
        <v>284</v>
      </c>
      <c r="D541" s="89" t="s">
        <v>38</v>
      </c>
      <c r="E541" s="87" t="s">
        <v>19</v>
      </c>
      <c r="F541" s="56">
        <v>2</v>
      </c>
      <c r="G541" s="88"/>
      <c r="H541" s="54">
        <f t="shared" si="185"/>
        <v>52.7</v>
      </c>
      <c r="I541" s="54">
        <f t="shared" si="186"/>
        <v>52.7</v>
      </c>
      <c r="J541" s="54">
        <v>0</v>
      </c>
      <c r="K541" s="54">
        <v>52.7</v>
      </c>
      <c r="L541" s="89">
        <f t="shared" si="184"/>
        <v>1</v>
      </c>
      <c r="M541" s="89">
        <f t="shared" si="184"/>
        <v>0</v>
      </c>
      <c r="N541" s="89">
        <f t="shared" si="184"/>
        <v>1</v>
      </c>
      <c r="O541" s="48">
        <v>3</v>
      </c>
      <c r="P541" s="48">
        <v>3</v>
      </c>
      <c r="Q541" s="48"/>
      <c r="R541" s="87" t="s">
        <v>32</v>
      </c>
      <c r="S541" s="87">
        <v>13</v>
      </c>
      <c r="T541" s="35">
        <v>43091</v>
      </c>
      <c r="U541" s="35">
        <v>43094</v>
      </c>
      <c r="V541" s="87" t="s">
        <v>162</v>
      </c>
      <c r="W541" s="35">
        <v>43830</v>
      </c>
      <c r="X541" s="87" t="s">
        <v>33</v>
      </c>
      <c r="Y541" s="35" t="s">
        <v>68</v>
      </c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</row>
    <row r="542" spans="1:37" s="1" customFormat="1" ht="24.95" customHeight="1" x14ac:dyDescent="0.2">
      <c r="A542" s="90">
        <v>36</v>
      </c>
      <c r="B542" s="87" t="s">
        <v>70</v>
      </c>
      <c r="C542" s="87" t="s">
        <v>284</v>
      </c>
      <c r="D542" s="89" t="s">
        <v>39</v>
      </c>
      <c r="E542" s="87" t="s">
        <v>19</v>
      </c>
      <c r="F542" s="56">
        <v>1</v>
      </c>
      <c r="G542" s="88"/>
      <c r="H542" s="54">
        <f t="shared" si="185"/>
        <v>54.9</v>
      </c>
      <c r="I542" s="54">
        <f t="shared" si="186"/>
        <v>54.9</v>
      </c>
      <c r="J542" s="54">
        <v>0</v>
      </c>
      <c r="K542" s="54">
        <v>54.9</v>
      </c>
      <c r="L542" s="89">
        <f t="shared" si="184"/>
        <v>1</v>
      </c>
      <c r="M542" s="89">
        <f t="shared" si="184"/>
        <v>0</v>
      </c>
      <c r="N542" s="89">
        <f t="shared" si="184"/>
        <v>1</v>
      </c>
      <c r="O542" s="48">
        <v>2</v>
      </c>
      <c r="P542" s="48">
        <v>2</v>
      </c>
      <c r="Q542" s="48"/>
      <c r="R542" s="87" t="s">
        <v>32</v>
      </c>
      <c r="S542" s="87">
        <v>13</v>
      </c>
      <c r="T542" s="35">
        <v>43091</v>
      </c>
      <c r="U542" s="35">
        <v>43094</v>
      </c>
      <c r="V542" s="87" t="s">
        <v>162</v>
      </c>
      <c r="W542" s="35">
        <v>43830</v>
      </c>
      <c r="X542" s="87" t="s">
        <v>33</v>
      </c>
      <c r="Y542" s="35" t="s">
        <v>68</v>
      </c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</row>
    <row r="543" spans="1:37" s="1" customFormat="1" ht="24.95" customHeight="1" x14ac:dyDescent="0.2">
      <c r="A543" s="90">
        <v>36</v>
      </c>
      <c r="B543" s="87" t="s">
        <v>70</v>
      </c>
      <c r="C543" s="87" t="s">
        <v>284</v>
      </c>
      <c r="D543" s="89" t="s">
        <v>40</v>
      </c>
      <c r="E543" s="87" t="s">
        <v>19</v>
      </c>
      <c r="F543" s="56">
        <v>1</v>
      </c>
      <c r="G543" s="88"/>
      <c r="H543" s="54">
        <f t="shared" si="185"/>
        <v>69</v>
      </c>
      <c r="I543" s="54">
        <f t="shared" si="186"/>
        <v>69</v>
      </c>
      <c r="J543" s="54">
        <v>0</v>
      </c>
      <c r="K543" s="54">
        <v>69</v>
      </c>
      <c r="L543" s="89">
        <f t="shared" si="184"/>
        <v>1</v>
      </c>
      <c r="M543" s="89">
        <f t="shared" si="184"/>
        <v>0</v>
      </c>
      <c r="N543" s="89">
        <f t="shared" si="184"/>
        <v>1</v>
      </c>
      <c r="O543" s="48">
        <v>1</v>
      </c>
      <c r="P543" s="48">
        <v>1</v>
      </c>
      <c r="Q543" s="48"/>
      <c r="R543" s="87" t="s">
        <v>32</v>
      </c>
      <c r="S543" s="87">
        <v>13</v>
      </c>
      <c r="T543" s="35">
        <v>43091</v>
      </c>
      <c r="U543" s="35">
        <v>43094</v>
      </c>
      <c r="V543" s="87" t="s">
        <v>162</v>
      </c>
      <c r="W543" s="35">
        <v>43830</v>
      </c>
      <c r="X543" s="87" t="s">
        <v>33</v>
      </c>
      <c r="Y543" s="35" t="s">
        <v>68</v>
      </c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</row>
    <row r="544" spans="1:37" s="1" customFormat="1" ht="24.95" customHeight="1" x14ac:dyDescent="0.2">
      <c r="A544" s="90">
        <v>36</v>
      </c>
      <c r="B544" s="87" t="s">
        <v>70</v>
      </c>
      <c r="C544" s="87" t="s">
        <v>284</v>
      </c>
      <c r="D544" s="89">
        <v>8</v>
      </c>
      <c r="E544" s="87" t="s">
        <v>18</v>
      </c>
      <c r="F544" s="56">
        <v>3</v>
      </c>
      <c r="G544" s="88"/>
      <c r="H544" s="54">
        <f t="shared" si="185"/>
        <v>56.8</v>
      </c>
      <c r="I544" s="54">
        <f t="shared" si="186"/>
        <v>56.8</v>
      </c>
      <c r="J544" s="54">
        <v>56.8</v>
      </c>
      <c r="K544" s="54">
        <v>0</v>
      </c>
      <c r="L544" s="89">
        <f t="shared" si="184"/>
        <v>1</v>
      </c>
      <c r="M544" s="89">
        <f t="shared" si="184"/>
        <v>1</v>
      </c>
      <c r="N544" s="89">
        <f t="shared" si="184"/>
        <v>0</v>
      </c>
      <c r="O544" s="48">
        <v>2</v>
      </c>
      <c r="P544" s="48">
        <v>2</v>
      </c>
      <c r="Q544" s="48"/>
      <c r="R544" s="87" t="s">
        <v>32</v>
      </c>
      <c r="S544" s="87">
        <v>13</v>
      </c>
      <c r="T544" s="35">
        <v>43091</v>
      </c>
      <c r="U544" s="35">
        <v>43094</v>
      </c>
      <c r="V544" s="87" t="s">
        <v>162</v>
      </c>
      <c r="W544" s="35">
        <v>43830</v>
      </c>
      <c r="X544" s="87" t="s">
        <v>33</v>
      </c>
      <c r="Y544" s="35" t="s">
        <v>68</v>
      </c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</row>
    <row r="545" spans="1:37" s="1" customFormat="1" ht="24.95" customHeight="1" x14ac:dyDescent="0.2">
      <c r="A545" s="90">
        <v>36</v>
      </c>
      <c r="B545" s="87" t="s">
        <v>70</v>
      </c>
      <c r="C545" s="87" t="s">
        <v>284</v>
      </c>
      <c r="D545" s="89">
        <v>9</v>
      </c>
      <c r="E545" s="87" t="s">
        <v>19</v>
      </c>
      <c r="F545" s="56">
        <v>1</v>
      </c>
      <c r="G545" s="88"/>
      <c r="H545" s="54">
        <f t="shared" si="185"/>
        <v>53.5</v>
      </c>
      <c r="I545" s="54">
        <f t="shared" si="186"/>
        <v>53.5</v>
      </c>
      <c r="J545" s="54">
        <v>0</v>
      </c>
      <c r="K545" s="54">
        <v>53.5</v>
      </c>
      <c r="L545" s="89">
        <f t="shared" si="184"/>
        <v>1</v>
      </c>
      <c r="M545" s="89">
        <f t="shared" si="184"/>
        <v>0</v>
      </c>
      <c r="N545" s="89">
        <f t="shared" si="184"/>
        <v>1</v>
      </c>
      <c r="O545" s="48">
        <v>1</v>
      </c>
      <c r="P545" s="48">
        <v>1</v>
      </c>
      <c r="Q545" s="48"/>
      <c r="R545" s="87" t="s">
        <v>32</v>
      </c>
      <c r="S545" s="87">
        <v>13</v>
      </c>
      <c r="T545" s="35">
        <v>43091</v>
      </c>
      <c r="U545" s="35">
        <v>43094</v>
      </c>
      <c r="V545" s="87" t="s">
        <v>162</v>
      </c>
      <c r="W545" s="35">
        <v>43830</v>
      </c>
      <c r="X545" s="87" t="s">
        <v>33</v>
      </c>
      <c r="Y545" s="35" t="s">
        <v>68</v>
      </c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</row>
    <row r="546" spans="1:37" s="1" customFormat="1" ht="24.95" customHeight="1" x14ac:dyDescent="0.2">
      <c r="A546" s="90">
        <v>36</v>
      </c>
      <c r="B546" s="87" t="s">
        <v>70</v>
      </c>
      <c r="C546" s="87" t="s">
        <v>284</v>
      </c>
      <c r="D546" s="89">
        <v>10</v>
      </c>
      <c r="E546" s="87" t="s">
        <v>19</v>
      </c>
      <c r="F546" s="56">
        <v>2</v>
      </c>
      <c r="G546" s="88"/>
      <c r="H546" s="54">
        <f t="shared" si="185"/>
        <v>39</v>
      </c>
      <c r="I546" s="54">
        <f t="shared" si="186"/>
        <v>39</v>
      </c>
      <c r="J546" s="54">
        <v>0</v>
      </c>
      <c r="K546" s="54">
        <v>39</v>
      </c>
      <c r="L546" s="89">
        <f t="shared" si="184"/>
        <v>1</v>
      </c>
      <c r="M546" s="89">
        <f t="shared" si="184"/>
        <v>0</v>
      </c>
      <c r="N546" s="89">
        <f t="shared" si="184"/>
        <v>1</v>
      </c>
      <c r="O546" s="48">
        <v>1</v>
      </c>
      <c r="P546" s="48">
        <v>1</v>
      </c>
      <c r="Q546" s="48"/>
      <c r="R546" s="87" t="s">
        <v>32</v>
      </c>
      <c r="S546" s="87">
        <v>13</v>
      </c>
      <c r="T546" s="35">
        <v>43091</v>
      </c>
      <c r="U546" s="35">
        <v>43094</v>
      </c>
      <c r="V546" s="87" t="s">
        <v>162</v>
      </c>
      <c r="W546" s="35">
        <v>43830</v>
      </c>
      <c r="X546" s="87" t="s">
        <v>33</v>
      </c>
      <c r="Y546" s="35" t="s">
        <v>68</v>
      </c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</row>
    <row r="547" spans="1:37" s="1" customFormat="1" ht="24.95" customHeight="1" x14ac:dyDescent="0.2">
      <c r="A547" s="90">
        <v>36</v>
      </c>
      <c r="B547" s="87" t="s">
        <v>70</v>
      </c>
      <c r="C547" s="87" t="s">
        <v>284</v>
      </c>
      <c r="D547" s="89">
        <v>11</v>
      </c>
      <c r="E547" s="87" t="s">
        <v>19</v>
      </c>
      <c r="F547" s="56">
        <v>3</v>
      </c>
      <c r="G547" s="88"/>
      <c r="H547" s="54">
        <f t="shared" si="185"/>
        <v>43.5</v>
      </c>
      <c r="I547" s="54">
        <f t="shared" si="186"/>
        <v>43.5</v>
      </c>
      <c r="J547" s="54">
        <v>0</v>
      </c>
      <c r="K547" s="54">
        <v>43.5</v>
      </c>
      <c r="L547" s="89">
        <f t="shared" si="184"/>
        <v>1</v>
      </c>
      <c r="M547" s="89">
        <f t="shared" si="184"/>
        <v>0</v>
      </c>
      <c r="N547" s="89">
        <f t="shared" si="184"/>
        <v>1</v>
      </c>
      <c r="O547" s="48">
        <v>9</v>
      </c>
      <c r="P547" s="48">
        <v>9</v>
      </c>
      <c r="Q547" s="48"/>
      <c r="R547" s="87" t="s">
        <v>32</v>
      </c>
      <c r="S547" s="87">
        <v>13</v>
      </c>
      <c r="T547" s="35">
        <v>43091</v>
      </c>
      <c r="U547" s="35">
        <v>43094</v>
      </c>
      <c r="V547" s="87" t="s">
        <v>162</v>
      </c>
      <c r="W547" s="35">
        <v>43830</v>
      </c>
      <c r="X547" s="87" t="s">
        <v>33</v>
      </c>
      <c r="Y547" s="35" t="s">
        <v>68</v>
      </c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</row>
    <row r="548" spans="1:37" s="1" customFormat="1" ht="24.95" customHeight="1" x14ac:dyDescent="0.2">
      <c r="A548" s="90">
        <v>36</v>
      </c>
      <c r="B548" s="87" t="s">
        <v>70</v>
      </c>
      <c r="C548" s="87" t="s">
        <v>284</v>
      </c>
      <c r="D548" s="89">
        <v>12</v>
      </c>
      <c r="E548" s="87" t="s">
        <v>19</v>
      </c>
      <c r="F548" s="56">
        <v>2</v>
      </c>
      <c r="G548" s="88"/>
      <c r="H548" s="54">
        <f t="shared" si="185"/>
        <v>42.6</v>
      </c>
      <c r="I548" s="54">
        <f t="shared" si="186"/>
        <v>42.6</v>
      </c>
      <c r="J548" s="54">
        <v>0</v>
      </c>
      <c r="K548" s="54">
        <v>42.6</v>
      </c>
      <c r="L548" s="89">
        <f t="shared" si="184"/>
        <v>1</v>
      </c>
      <c r="M548" s="89">
        <f t="shared" si="184"/>
        <v>0</v>
      </c>
      <c r="N548" s="89">
        <f t="shared" si="184"/>
        <v>1</v>
      </c>
      <c r="O548" s="48">
        <v>4</v>
      </c>
      <c r="P548" s="48">
        <v>4</v>
      </c>
      <c r="Q548" s="48"/>
      <c r="R548" s="87" t="s">
        <v>32</v>
      </c>
      <c r="S548" s="87">
        <v>13</v>
      </c>
      <c r="T548" s="35">
        <v>43091</v>
      </c>
      <c r="U548" s="35">
        <v>43094</v>
      </c>
      <c r="V548" s="87" t="s">
        <v>162</v>
      </c>
      <c r="W548" s="35">
        <v>43830</v>
      </c>
      <c r="X548" s="87" t="s">
        <v>33</v>
      </c>
      <c r="Y548" s="35" t="s">
        <v>68</v>
      </c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</row>
    <row r="549" spans="1:37" s="1" customFormat="1" ht="24.95" customHeight="1" x14ac:dyDescent="0.2">
      <c r="A549" s="90">
        <v>36</v>
      </c>
      <c r="B549" s="87" t="s">
        <v>70</v>
      </c>
      <c r="C549" s="87" t="s">
        <v>284</v>
      </c>
      <c r="D549" s="89">
        <v>13</v>
      </c>
      <c r="E549" s="87" t="s">
        <v>18</v>
      </c>
      <c r="F549" s="56">
        <v>3</v>
      </c>
      <c r="G549" s="88"/>
      <c r="H549" s="54">
        <f t="shared" si="185"/>
        <v>52.5</v>
      </c>
      <c r="I549" s="54">
        <f t="shared" si="186"/>
        <v>52.5</v>
      </c>
      <c r="J549" s="54">
        <v>52.5</v>
      </c>
      <c r="K549" s="54">
        <v>0</v>
      </c>
      <c r="L549" s="89">
        <f t="shared" si="184"/>
        <v>1</v>
      </c>
      <c r="M549" s="89">
        <f t="shared" si="184"/>
        <v>1</v>
      </c>
      <c r="N549" s="89">
        <f t="shared" si="184"/>
        <v>0</v>
      </c>
      <c r="O549" s="48">
        <v>4</v>
      </c>
      <c r="P549" s="48">
        <v>4</v>
      </c>
      <c r="Q549" s="48"/>
      <c r="R549" s="87" t="s">
        <v>32</v>
      </c>
      <c r="S549" s="87">
        <v>13</v>
      </c>
      <c r="T549" s="35">
        <v>43091</v>
      </c>
      <c r="U549" s="35">
        <v>43094</v>
      </c>
      <c r="V549" s="87" t="s">
        <v>162</v>
      </c>
      <c r="W549" s="35">
        <v>43830</v>
      </c>
      <c r="X549" s="87" t="s">
        <v>33</v>
      </c>
      <c r="Y549" s="35" t="s">
        <v>68</v>
      </c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</row>
    <row r="550" spans="1:37" s="1" customFormat="1" ht="24.95" customHeight="1" x14ac:dyDescent="0.2">
      <c r="A550" s="90">
        <v>36</v>
      </c>
      <c r="B550" s="87" t="s">
        <v>70</v>
      </c>
      <c r="C550" s="87" t="s">
        <v>284</v>
      </c>
      <c r="D550" s="89">
        <v>14</v>
      </c>
      <c r="E550" s="87" t="s">
        <v>19</v>
      </c>
      <c r="F550" s="56">
        <v>1</v>
      </c>
      <c r="G550" s="88"/>
      <c r="H550" s="54">
        <f t="shared" si="185"/>
        <v>38.4</v>
      </c>
      <c r="I550" s="54">
        <f t="shared" si="186"/>
        <v>38.4</v>
      </c>
      <c r="J550" s="54">
        <v>0</v>
      </c>
      <c r="K550" s="54">
        <v>38.4</v>
      </c>
      <c r="L550" s="89">
        <f t="shared" si="184"/>
        <v>1</v>
      </c>
      <c r="M550" s="89">
        <f t="shared" si="184"/>
        <v>0</v>
      </c>
      <c r="N550" s="89">
        <f t="shared" si="184"/>
        <v>1</v>
      </c>
      <c r="O550" s="48">
        <v>1</v>
      </c>
      <c r="P550" s="48">
        <v>1</v>
      </c>
      <c r="Q550" s="48"/>
      <c r="R550" s="87" t="s">
        <v>32</v>
      </c>
      <c r="S550" s="87">
        <v>13</v>
      </c>
      <c r="T550" s="35">
        <v>43091</v>
      </c>
      <c r="U550" s="35">
        <v>43094</v>
      </c>
      <c r="V550" s="87" t="s">
        <v>162</v>
      </c>
      <c r="W550" s="35">
        <v>43830</v>
      </c>
      <c r="X550" s="87" t="s">
        <v>33</v>
      </c>
      <c r="Y550" s="35" t="s">
        <v>68</v>
      </c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</row>
    <row r="551" spans="1:37" s="1" customFormat="1" ht="24.95" customHeight="1" x14ac:dyDescent="0.2">
      <c r="A551" s="90">
        <v>36</v>
      </c>
      <c r="B551" s="87" t="s">
        <v>70</v>
      </c>
      <c r="C551" s="87" t="s">
        <v>284</v>
      </c>
      <c r="D551" s="89">
        <v>15</v>
      </c>
      <c r="E551" s="87" t="s">
        <v>19</v>
      </c>
      <c r="F551" s="56">
        <v>2</v>
      </c>
      <c r="G551" s="88"/>
      <c r="H551" s="54">
        <f t="shared" si="185"/>
        <v>52.5</v>
      </c>
      <c r="I551" s="54">
        <f t="shared" si="186"/>
        <v>52.5</v>
      </c>
      <c r="J551" s="54">
        <v>0</v>
      </c>
      <c r="K551" s="54">
        <v>52.5</v>
      </c>
      <c r="L551" s="89">
        <f t="shared" si="184"/>
        <v>1</v>
      </c>
      <c r="M551" s="89">
        <f t="shared" si="184"/>
        <v>0</v>
      </c>
      <c r="N551" s="89">
        <f t="shared" si="184"/>
        <v>1</v>
      </c>
      <c r="O551" s="48">
        <v>5</v>
      </c>
      <c r="P551" s="48">
        <v>5</v>
      </c>
      <c r="Q551" s="48"/>
      <c r="R551" s="87" t="s">
        <v>32</v>
      </c>
      <c r="S551" s="87">
        <v>13</v>
      </c>
      <c r="T551" s="35">
        <v>43091</v>
      </c>
      <c r="U551" s="35">
        <v>43094</v>
      </c>
      <c r="V551" s="87" t="s">
        <v>162</v>
      </c>
      <c r="W551" s="35">
        <v>43830</v>
      </c>
      <c r="X551" s="87" t="s">
        <v>33</v>
      </c>
      <c r="Y551" s="35" t="s">
        <v>68</v>
      </c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</row>
    <row r="552" spans="1:37" s="1" customFormat="1" ht="24.95" customHeight="1" x14ac:dyDescent="0.2">
      <c r="A552" s="90">
        <v>36</v>
      </c>
      <c r="B552" s="87" t="s">
        <v>70</v>
      </c>
      <c r="C552" s="87" t="s">
        <v>284</v>
      </c>
      <c r="D552" s="89">
        <v>16</v>
      </c>
      <c r="E552" s="87" t="s">
        <v>19</v>
      </c>
      <c r="F552" s="56">
        <v>3</v>
      </c>
      <c r="G552" s="88"/>
      <c r="H552" s="54">
        <f t="shared" si="185"/>
        <v>54.4</v>
      </c>
      <c r="I552" s="54">
        <f t="shared" si="186"/>
        <v>54.4</v>
      </c>
      <c r="J552" s="54">
        <v>0</v>
      </c>
      <c r="K552" s="54">
        <v>54.4</v>
      </c>
      <c r="L552" s="89">
        <f t="shared" si="184"/>
        <v>1</v>
      </c>
      <c r="M552" s="89">
        <f t="shared" si="184"/>
        <v>0</v>
      </c>
      <c r="N552" s="89">
        <f t="shared" si="184"/>
        <v>1</v>
      </c>
      <c r="O552" s="48">
        <v>2</v>
      </c>
      <c r="P552" s="48">
        <v>2</v>
      </c>
      <c r="Q552" s="48"/>
      <c r="R552" s="87" t="s">
        <v>32</v>
      </c>
      <c r="S552" s="87">
        <v>13</v>
      </c>
      <c r="T552" s="35">
        <v>43091</v>
      </c>
      <c r="U552" s="35">
        <v>43094</v>
      </c>
      <c r="V552" s="87" t="s">
        <v>162</v>
      </c>
      <c r="W552" s="35">
        <v>43830</v>
      </c>
      <c r="X552" s="87" t="s">
        <v>33</v>
      </c>
      <c r="Y552" s="35" t="s">
        <v>68</v>
      </c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</row>
    <row r="553" spans="1:37" s="1" customFormat="1" ht="24.95" customHeight="1" x14ac:dyDescent="0.2">
      <c r="A553" s="90">
        <v>36</v>
      </c>
      <c r="B553" s="87" t="s">
        <v>70</v>
      </c>
      <c r="C553" s="87" t="s">
        <v>284</v>
      </c>
      <c r="D553" s="89">
        <v>17</v>
      </c>
      <c r="E553" s="87" t="s">
        <v>19</v>
      </c>
      <c r="F553" s="56">
        <v>2</v>
      </c>
      <c r="G553" s="88"/>
      <c r="H553" s="54">
        <f t="shared" si="185"/>
        <v>51.9</v>
      </c>
      <c r="I553" s="54">
        <f t="shared" si="186"/>
        <v>51.9</v>
      </c>
      <c r="J553" s="54">
        <v>0</v>
      </c>
      <c r="K553" s="54">
        <v>51.9</v>
      </c>
      <c r="L553" s="89">
        <f t="shared" ref="L553:N557" si="187">IF(I553&gt;0,1,IF(I553=0,0))</f>
        <v>1</v>
      </c>
      <c r="M553" s="89">
        <f t="shared" si="187"/>
        <v>0</v>
      </c>
      <c r="N553" s="89">
        <f t="shared" si="187"/>
        <v>1</v>
      </c>
      <c r="O553" s="48">
        <v>5</v>
      </c>
      <c r="P553" s="48">
        <v>5</v>
      </c>
      <c r="Q553" s="48"/>
      <c r="R553" s="87" t="s">
        <v>32</v>
      </c>
      <c r="S553" s="87">
        <v>13</v>
      </c>
      <c r="T553" s="35">
        <v>43091</v>
      </c>
      <c r="U553" s="35">
        <v>43094</v>
      </c>
      <c r="V553" s="87" t="s">
        <v>162</v>
      </c>
      <c r="W553" s="35">
        <v>43830</v>
      </c>
      <c r="X553" s="87" t="s">
        <v>33</v>
      </c>
      <c r="Y553" s="35" t="s">
        <v>68</v>
      </c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</row>
    <row r="554" spans="1:37" s="1" customFormat="1" ht="24.95" customHeight="1" x14ac:dyDescent="0.2">
      <c r="A554" s="90">
        <v>36</v>
      </c>
      <c r="B554" s="87" t="s">
        <v>70</v>
      </c>
      <c r="C554" s="87" t="s">
        <v>284</v>
      </c>
      <c r="D554" s="89">
        <v>18</v>
      </c>
      <c r="E554" s="87" t="s">
        <v>19</v>
      </c>
      <c r="F554" s="56">
        <v>3</v>
      </c>
      <c r="G554" s="88"/>
      <c r="H554" s="54">
        <f t="shared" si="185"/>
        <v>55.5</v>
      </c>
      <c r="I554" s="54">
        <f t="shared" si="186"/>
        <v>55.5</v>
      </c>
      <c r="J554" s="54">
        <v>0</v>
      </c>
      <c r="K554" s="54">
        <v>55.5</v>
      </c>
      <c r="L554" s="89">
        <f t="shared" si="187"/>
        <v>1</v>
      </c>
      <c r="M554" s="89">
        <f t="shared" si="187"/>
        <v>0</v>
      </c>
      <c r="N554" s="89">
        <f t="shared" si="187"/>
        <v>1</v>
      </c>
      <c r="O554" s="48">
        <v>4</v>
      </c>
      <c r="P554" s="48">
        <v>4</v>
      </c>
      <c r="Q554" s="48"/>
      <c r="R554" s="87" t="s">
        <v>32</v>
      </c>
      <c r="S554" s="87">
        <v>13</v>
      </c>
      <c r="T554" s="35">
        <v>43091</v>
      </c>
      <c r="U554" s="35">
        <v>43094</v>
      </c>
      <c r="V554" s="87" t="s">
        <v>162</v>
      </c>
      <c r="W554" s="35">
        <v>43830</v>
      </c>
      <c r="X554" s="87" t="s">
        <v>33</v>
      </c>
      <c r="Y554" s="35" t="s">
        <v>68</v>
      </c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</row>
    <row r="555" spans="1:37" s="1" customFormat="1" ht="24.95" customHeight="1" x14ac:dyDescent="0.2">
      <c r="A555" s="90">
        <v>36</v>
      </c>
      <c r="B555" s="87" t="s">
        <v>70</v>
      </c>
      <c r="C555" s="87" t="s">
        <v>284</v>
      </c>
      <c r="D555" s="89">
        <v>19</v>
      </c>
      <c r="E555" s="87" t="s">
        <v>18</v>
      </c>
      <c r="F555" s="56">
        <v>1</v>
      </c>
      <c r="G555" s="88"/>
      <c r="H555" s="54">
        <f t="shared" si="185"/>
        <v>55</v>
      </c>
      <c r="I555" s="54">
        <f t="shared" si="186"/>
        <v>55</v>
      </c>
      <c r="J555" s="54">
        <v>55</v>
      </c>
      <c r="K555" s="54">
        <v>0</v>
      </c>
      <c r="L555" s="89">
        <f t="shared" si="187"/>
        <v>1</v>
      </c>
      <c r="M555" s="89">
        <f t="shared" si="187"/>
        <v>1</v>
      </c>
      <c r="N555" s="89">
        <f t="shared" si="187"/>
        <v>0</v>
      </c>
      <c r="O555" s="48">
        <v>3</v>
      </c>
      <c r="P555" s="48">
        <v>3</v>
      </c>
      <c r="Q555" s="48"/>
      <c r="R555" s="87" t="s">
        <v>32</v>
      </c>
      <c r="S555" s="87">
        <v>13</v>
      </c>
      <c r="T555" s="35">
        <v>43091</v>
      </c>
      <c r="U555" s="35">
        <v>43094</v>
      </c>
      <c r="V555" s="87" t="s">
        <v>162</v>
      </c>
      <c r="W555" s="35">
        <v>43830</v>
      </c>
      <c r="X555" s="87" t="s">
        <v>33</v>
      </c>
      <c r="Y555" s="35" t="s">
        <v>68</v>
      </c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</row>
    <row r="556" spans="1:37" s="1" customFormat="1" ht="24.95" customHeight="1" x14ac:dyDescent="0.2">
      <c r="A556" s="90">
        <v>36</v>
      </c>
      <c r="B556" s="87" t="s">
        <v>70</v>
      </c>
      <c r="C556" s="87" t="s">
        <v>284</v>
      </c>
      <c r="D556" s="89">
        <v>20</v>
      </c>
      <c r="E556" s="87" t="s">
        <v>19</v>
      </c>
      <c r="F556" s="56">
        <v>2</v>
      </c>
      <c r="G556" s="88"/>
      <c r="H556" s="54">
        <f t="shared" si="185"/>
        <v>55.7</v>
      </c>
      <c r="I556" s="54">
        <f t="shared" si="186"/>
        <v>55.7</v>
      </c>
      <c r="J556" s="54">
        <v>0</v>
      </c>
      <c r="K556" s="54">
        <v>55.7</v>
      </c>
      <c r="L556" s="89">
        <f t="shared" si="187"/>
        <v>1</v>
      </c>
      <c r="M556" s="89">
        <f t="shared" si="187"/>
        <v>0</v>
      </c>
      <c r="N556" s="89">
        <f t="shared" si="187"/>
        <v>1</v>
      </c>
      <c r="O556" s="48">
        <v>7</v>
      </c>
      <c r="P556" s="48">
        <v>7</v>
      </c>
      <c r="Q556" s="48"/>
      <c r="R556" s="87" t="s">
        <v>32</v>
      </c>
      <c r="S556" s="87">
        <v>13</v>
      </c>
      <c r="T556" s="35">
        <v>43091</v>
      </c>
      <c r="U556" s="35">
        <v>43094</v>
      </c>
      <c r="V556" s="87" t="s">
        <v>162</v>
      </c>
      <c r="W556" s="35">
        <v>43830</v>
      </c>
      <c r="X556" s="87" t="s">
        <v>33</v>
      </c>
      <c r="Y556" s="35" t="s">
        <v>68</v>
      </c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</row>
    <row r="557" spans="1:37" s="1" customFormat="1" ht="24.95" customHeight="1" x14ac:dyDescent="0.2">
      <c r="A557" s="90">
        <v>36</v>
      </c>
      <c r="B557" s="87" t="s">
        <v>70</v>
      </c>
      <c r="C557" s="87" t="s">
        <v>284</v>
      </c>
      <c r="D557" s="89">
        <v>21</v>
      </c>
      <c r="E557" s="87" t="s">
        <v>19</v>
      </c>
      <c r="F557" s="56">
        <v>3</v>
      </c>
      <c r="G557" s="88"/>
      <c r="H557" s="54">
        <f t="shared" si="185"/>
        <v>67.900000000000006</v>
      </c>
      <c r="I557" s="54">
        <f t="shared" si="186"/>
        <v>67.900000000000006</v>
      </c>
      <c r="J557" s="54">
        <v>0</v>
      </c>
      <c r="K557" s="54">
        <v>67.900000000000006</v>
      </c>
      <c r="L557" s="89">
        <f t="shared" si="187"/>
        <v>1</v>
      </c>
      <c r="M557" s="89">
        <f t="shared" si="187"/>
        <v>0</v>
      </c>
      <c r="N557" s="89">
        <f t="shared" si="187"/>
        <v>1</v>
      </c>
      <c r="O557" s="48">
        <v>3</v>
      </c>
      <c r="P557" s="48">
        <v>3</v>
      </c>
      <c r="Q557" s="48"/>
      <c r="R557" s="87" t="s">
        <v>32</v>
      </c>
      <c r="S557" s="87">
        <v>13</v>
      </c>
      <c r="T557" s="35">
        <v>43091</v>
      </c>
      <c r="U557" s="35">
        <v>43094</v>
      </c>
      <c r="V557" s="87" t="s">
        <v>162</v>
      </c>
      <c r="W557" s="35">
        <v>43830</v>
      </c>
      <c r="X557" s="87" t="s">
        <v>33</v>
      </c>
      <c r="Y557" s="35" t="s">
        <v>68</v>
      </c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</row>
    <row r="558" spans="1:37" s="6" customFormat="1" ht="24.95" customHeight="1" x14ac:dyDescent="0.2">
      <c r="A558" s="22">
        <v>36</v>
      </c>
      <c r="B558" s="34" t="s">
        <v>70</v>
      </c>
      <c r="C558" s="34" t="s">
        <v>284</v>
      </c>
      <c r="D558" s="57">
        <v>21</v>
      </c>
      <c r="E558" s="34" t="s">
        <v>46</v>
      </c>
      <c r="F558" s="58"/>
      <c r="G558" s="59">
        <v>1108.2</v>
      </c>
      <c r="H558" s="59">
        <f>SUM(H537:H557)</f>
        <v>1050</v>
      </c>
      <c r="I558" s="59">
        <f t="shared" ref="I558:Q558" si="188">SUM(I537:I557)</f>
        <v>1050</v>
      </c>
      <c r="J558" s="59">
        <f t="shared" si="188"/>
        <v>251</v>
      </c>
      <c r="K558" s="59">
        <f t="shared" si="188"/>
        <v>799</v>
      </c>
      <c r="L558" s="57">
        <f t="shared" si="188"/>
        <v>21</v>
      </c>
      <c r="M558" s="57">
        <f t="shared" si="188"/>
        <v>5</v>
      </c>
      <c r="N558" s="57">
        <f t="shared" si="188"/>
        <v>16</v>
      </c>
      <c r="O558" s="57">
        <f t="shared" si="188"/>
        <v>64</v>
      </c>
      <c r="P558" s="57">
        <f t="shared" si="188"/>
        <v>64</v>
      </c>
      <c r="Q558" s="57">
        <f t="shared" si="188"/>
        <v>0</v>
      </c>
      <c r="R558" s="60"/>
      <c r="S558" s="34">
        <v>13</v>
      </c>
      <c r="T558" s="42">
        <v>43091</v>
      </c>
      <c r="U558" s="42">
        <v>43094</v>
      </c>
      <c r="V558" s="34" t="s">
        <v>162</v>
      </c>
      <c r="W558" s="42">
        <v>43830</v>
      </c>
      <c r="X558" s="34" t="s">
        <v>33</v>
      </c>
      <c r="Y558" s="42" t="s">
        <v>68</v>
      </c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</row>
    <row r="559" spans="1:37" s="1" customFormat="1" ht="24.75" customHeight="1" x14ac:dyDescent="0.2">
      <c r="A559" s="90">
        <v>37</v>
      </c>
      <c r="B559" s="87" t="s">
        <v>70</v>
      </c>
      <c r="C559" s="87" t="s">
        <v>289</v>
      </c>
      <c r="D559" s="89" t="s">
        <v>31</v>
      </c>
      <c r="E559" s="87" t="s">
        <v>19</v>
      </c>
      <c r="F559" s="56">
        <v>1</v>
      </c>
      <c r="G559" s="88"/>
      <c r="H559" s="54">
        <f>I559</f>
        <v>33.200000000000003</v>
      </c>
      <c r="I559" s="54">
        <f>J559+K559</f>
        <v>33.200000000000003</v>
      </c>
      <c r="J559" s="55">
        <v>0</v>
      </c>
      <c r="K559" s="55">
        <v>33.200000000000003</v>
      </c>
      <c r="L559" s="89">
        <v>1</v>
      </c>
      <c r="M559" s="89">
        <v>0</v>
      </c>
      <c r="N559" s="89">
        <v>1</v>
      </c>
      <c r="O559" s="49">
        <f>P559+Q559</f>
        <v>1</v>
      </c>
      <c r="P559" s="50">
        <v>1</v>
      </c>
      <c r="Q559" s="49"/>
      <c r="R559" s="87" t="s">
        <v>32</v>
      </c>
      <c r="S559" s="87">
        <v>13</v>
      </c>
      <c r="T559" s="35">
        <v>43091</v>
      </c>
      <c r="U559" s="35">
        <v>43094</v>
      </c>
      <c r="V559" s="87" t="s">
        <v>162</v>
      </c>
      <c r="W559" s="35">
        <v>43830</v>
      </c>
      <c r="X559" s="87" t="s">
        <v>33</v>
      </c>
      <c r="Y559" s="35" t="s">
        <v>68</v>
      </c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</row>
    <row r="560" spans="1:37" s="1" customFormat="1" ht="24.95" customHeight="1" x14ac:dyDescent="0.2">
      <c r="A560" s="90">
        <v>37</v>
      </c>
      <c r="B560" s="87" t="s">
        <v>70</v>
      </c>
      <c r="C560" s="87" t="s">
        <v>289</v>
      </c>
      <c r="D560" s="89" t="s">
        <v>35</v>
      </c>
      <c r="E560" s="87" t="s">
        <v>19</v>
      </c>
      <c r="F560" s="56">
        <v>3</v>
      </c>
      <c r="G560" s="88"/>
      <c r="H560" s="54">
        <f t="shared" ref="H560:H574" si="189">I560</f>
        <v>73.400000000000006</v>
      </c>
      <c r="I560" s="54">
        <f t="shared" ref="I560:I574" si="190">J560+K560</f>
        <v>73.400000000000006</v>
      </c>
      <c r="J560" s="55">
        <v>0</v>
      </c>
      <c r="K560" s="55">
        <v>73.400000000000006</v>
      </c>
      <c r="L560" s="89">
        <v>1</v>
      </c>
      <c r="M560" s="89">
        <v>0</v>
      </c>
      <c r="N560" s="89">
        <v>1</v>
      </c>
      <c r="O560" s="49">
        <f t="shared" ref="O560:O574" si="191">P560+Q560</f>
        <v>7</v>
      </c>
      <c r="P560" s="50">
        <v>7</v>
      </c>
      <c r="Q560" s="49"/>
      <c r="R560" s="87" t="s">
        <v>32</v>
      </c>
      <c r="S560" s="87">
        <v>13</v>
      </c>
      <c r="T560" s="35">
        <v>43091</v>
      </c>
      <c r="U560" s="35">
        <v>43094</v>
      </c>
      <c r="V560" s="87" t="s">
        <v>162</v>
      </c>
      <c r="W560" s="35">
        <v>43830</v>
      </c>
      <c r="X560" s="87" t="s">
        <v>33</v>
      </c>
      <c r="Y560" s="35" t="s">
        <v>68</v>
      </c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</row>
    <row r="561" spans="1:37" s="1" customFormat="1" ht="24.95" customHeight="1" x14ac:dyDescent="0.2">
      <c r="A561" s="90">
        <v>37</v>
      </c>
      <c r="B561" s="87" t="s">
        <v>70</v>
      </c>
      <c r="C561" s="87" t="s">
        <v>289</v>
      </c>
      <c r="D561" s="89" t="s">
        <v>36</v>
      </c>
      <c r="E561" s="87" t="s">
        <v>19</v>
      </c>
      <c r="F561" s="56">
        <v>2</v>
      </c>
      <c r="G561" s="88"/>
      <c r="H561" s="54">
        <f t="shared" si="189"/>
        <v>54</v>
      </c>
      <c r="I561" s="54">
        <f t="shared" si="190"/>
        <v>54</v>
      </c>
      <c r="J561" s="55">
        <v>0</v>
      </c>
      <c r="K561" s="55">
        <v>54</v>
      </c>
      <c r="L561" s="89">
        <v>1</v>
      </c>
      <c r="M561" s="89">
        <v>0</v>
      </c>
      <c r="N561" s="89">
        <v>1</v>
      </c>
      <c r="O561" s="49">
        <f t="shared" si="191"/>
        <v>5</v>
      </c>
      <c r="P561" s="50">
        <v>5</v>
      </c>
      <c r="Q561" s="49"/>
      <c r="R561" s="87" t="s">
        <v>32</v>
      </c>
      <c r="S561" s="87">
        <v>13</v>
      </c>
      <c r="T561" s="35">
        <v>43091</v>
      </c>
      <c r="U561" s="35">
        <v>43094</v>
      </c>
      <c r="V561" s="87" t="s">
        <v>162</v>
      </c>
      <c r="W561" s="35">
        <v>43830</v>
      </c>
      <c r="X561" s="87" t="s">
        <v>33</v>
      </c>
      <c r="Y561" s="35" t="s">
        <v>68</v>
      </c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</row>
    <row r="562" spans="1:37" s="1" customFormat="1" ht="24.95" customHeight="1" x14ac:dyDescent="0.2">
      <c r="A562" s="90">
        <v>37</v>
      </c>
      <c r="B562" s="87" t="s">
        <v>70</v>
      </c>
      <c r="C562" s="87" t="s">
        <v>289</v>
      </c>
      <c r="D562" s="89" t="s">
        <v>37</v>
      </c>
      <c r="E562" s="87" t="s">
        <v>19</v>
      </c>
      <c r="F562" s="56">
        <v>2</v>
      </c>
      <c r="G562" s="88"/>
      <c r="H562" s="54">
        <f t="shared" si="189"/>
        <v>54.1</v>
      </c>
      <c r="I562" s="54">
        <f t="shared" si="190"/>
        <v>54.1</v>
      </c>
      <c r="J562" s="55">
        <v>0</v>
      </c>
      <c r="K562" s="55">
        <v>54.1</v>
      </c>
      <c r="L562" s="89">
        <v>1</v>
      </c>
      <c r="M562" s="89">
        <v>0</v>
      </c>
      <c r="N562" s="89">
        <v>1</v>
      </c>
      <c r="O562" s="49">
        <f t="shared" si="191"/>
        <v>2</v>
      </c>
      <c r="P562" s="50">
        <v>2</v>
      </c>
      <c r="Q562" s="49"/>
      <c r="R562" s="87" t="s">
        <v>32</v>
      </c>
      <c r="S562" s="87">
        <v>13</v>
      </c>
      <c r="T562" s="35">
        <v>43091</v>
      </c>
      <c r="U562" s="35">
        <v>43094</v>
      </c>
      <c r="V562" s="87" t="s">
        <v>162</v>
      </c>
      <c r="W562" s="35">
        <v>43830</v>
      </c>
      <c r="X562" s="87" t="s">
        <v>33</v>
      </c>
      <c r="Y562" s="35" t="s">
        <v>68</v>
      </c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</row>
    <row r="563" spans="1:37" s="1" customFormat="1" ht="24.95" customHeight="1" x14ac:dyDescent="0.2">
      <c r="A563" s="90">
        <v>37</v>
      </c>
      <c r="B563" s="87" t="s">
        <v>70</v>
      </c>
      <c r="C563" s="87" t="s">
        <v>289</v>
      </c>
      <c r="D563" s="89" t="s">
        <v>38</v>
      </c>
      <c r="E563" s="87" t="s">
        <v>19</v>
      </c>
      <c r="F563" s="56">
        <v>2</v>
      </c>
      <c r="G563" s="88"/>
      <c r="H563" s="54">
        <f t="shared" si="189"/>
        <v>50.9</v>
      </c>
      <c r="I563" s="54">
        <f t="shared" si="190"/>
        <v>50.9</v>
      </c>
      <c r="J563" s="55">
        <v>0</v>
      </c>
      <c r="K563" s="55">
        <v>50.9</v>
      </c>
      <c r="L563" s="89">
        <v>1</v>
      </c>
      <c r="M563" s="89">
        <v>0</v>
      </c>
      <c r="N563" s="89">
        <v>1</v>
      </c>
      <c r="O563" s="49">
        <f t="shared" si="191"/>
        <v>4</v>
      </c>
      <c r="P563" s="50">
        <v>4</v>
      </c>
      <c r="Q563" s="49"/>
      <c r="R563" s="87" t="s">
        <v>32</v>
      </c>
      <c r="S563" s="87">
        <v>13</v>
      </c>
      <c r="T563" s="35">
        <v>43091</v>
      </c>
      <c r="U563" s="35">
        <v>43094</v>
      </c>
      <c r="V563" s="87" t="s">
        <v>162</v>
      </c>
      <c r="W563" s="35">
        <v>43830</v>
      </c>
      <c r="X563" s="87" t="s">
        <v>33</v>
      </c>
      <c r="Y563" s="35" t="s">
        <v>68</v>
      </c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</row>
    <row r="564" spans="1:37" s="1" customFormat="1" ht="24.95" customHeight="1" x14ac:dyDescent="0.2">
      <c r="A564" s="90">
        <v>37</v>
      </c>
      <c r="B564" s="87" t="s">
        <v>70</v>
      </c>
      <c r="C564" s="87" t="s">
        <v>289</v>
      </c>
      <c r="D564" s="89" t="s">
        <v>39</v>
      </c>
      <c r="E564" s="87" t="s">
        <v>18</v>
      </c>
      <c r="F564" s="56">
        <v>3</v>
      </c>
      <c r="G564" s="88"/>
      <c r="H564" s="54">
        <f t="shared" si="189"/>
        <v>73.400000000000006</v>
      </c>
      <c r="I564" s="54">
        <f t="shared" si="190"/>
        <v>73.400000000000006</v>
      </c>
      <c r="J564" s="55">
        <v>73.400000000000006</v>
      </c>
      <c r="K564" s="55">
        <v>0</v>
      </c>
      <c r="L564" s="89">
        <v>1</v>
      </c>
      <c r="M564" s="89">
        <v>1</v>
      </c>
      <c r="N564" s="89">
        <v>0</v>
      </c>
      <c r="O564" s="49">
        <f t="shared" si="191"/>
        <v>4</v>
      </c>
      <c r="P564" s="50">
        <v>4</v>
      </c>
      <c r="Q564" s="49"/>
      <c r="R564" s="87" t="s">
        <v>32</v>
      </c>
      <c r="S564" s="87">
        <v>13</v>
      </c>
      <c r="T564" s="35">
        <v>43091</v>
      </c>
      <c r="U564" s="35">
        <v>43094</v>
      </c>
      <c r="V564" s="87" t="s">
        <v>162</v>
      </c>
      <c r="W564" s="35">
        <v>43830</v>
      </c>
      <c r="X564" s="87" t="s">
        <v>33</v>
      </c>
      <c r="Y564" s="35" t="s">
        <v>68</v>
      </c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</row>
    <row r="565" spans="1:37" s="1" customFormat="1" ht="24.95" customHeight="1" x14ac:dyDescent="0.2">
      <c r="A565" s="90">
        <v>37</v>
      </c>
      <c r="B565" s="87" t="s">
        <v>70</v>
      </c>
      <c r="C565" s="87" t="s">
        <v>289</v>
      </c>
      <c r="D565" s="89" t="s">
        <v>40</v>
      </c>
      <c r="E565" s="87" t="s">
        <v>19</v>
      </c>
      <c r="F565" s="56">
        <v>2</v>
      </c>
      <c r="G565" s="88"/>
      <c r="H565" s="54">
        <f t="shared" si="189"/>
        <v>54</v>
      </c>
      <c r="I565" s="54">
        <f t="shared" si="190"/>
        <v>54</v>
      </c>
      <c r="J565" s="55">
        <v>0</v>
      </c>
      <c r="K565" s="55">
        <v>54</v>
      </c>
      <c r="L565" s="89">
        <v>1</v>
      </c>
      <c r="M565" s="89">
        <v>0</v>
      </c>
      <c r="N565" s="89">
        <v>1</v>
      </c>
      <c r="O565" s="49">
        <f t="shared" si="191"/>
        <v>4</v>
      </c>
      <c r="P565" s="50">
        <v>4</v>
      </c>
      <c r="Q565" s="49"/>
      <c r="R565" s="87" t="s">
        <v>32</v>
      </c>
      <c r="S565" s="87">
        <v>13</v>
      </c>
      <c r="T565" s="35">
        <v>43091</v>
      </c>
      <c r="U565" s="35">
        <v>43094</v>
      </c>
      <c r="V565" s="87" t="s">
        <v>162</v>
      </c>
      <c r="W565" s="35">
        <v>43830</v>
      </c>
      <c r="X565" s="87" t="s">
        <v>33</v>
      </c>
      <c r="Y565" s="35" t="s">
        <v>68</v>
      </c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</row>
    <row r="566" spans="1:37" s="1" customFormat="1" ht="24.95" customHeight="1" x14ac:dyDescent="0.2">
      <c r="A566" s="90">
        <v>37</v>
      </c>
      <c r="B566" s="87" t="s">
        <v>70</v>
      </c>
      <c r="C566" s="87" t="s">
        <v>289</v>
      </c>
      <c r="D566" s="89">
        <v>8</v>
      </c>
      <c r="E566" s="87" t="s">
        <v>19</v>
      </c>
      <c r="F566" s="56">
        <v>2</v>
      </c>
      <c r="G566" s="88"/>
      <c r="H566" s="54">
        <f t="shared" si="189"/>
        <v>54.1</v>
      </c>
      <c r="I566" s="54">
        <f t="shared" si="190"/>
        <v>54.1</v>
      </c>
      <c r="J566" s="55">
        <v>0</v>
      </c>
      <c r="K566" s="55">
        <v>54.1</v>
      </c>
      <c r="L566" s="89">
        <v>1</v>
      </c>
      <c r="M566" s="89">
        <v>0</v>
      </c>
      <c r="N566" s="89">
        <v>1</v>
      </c>
      <c r="O566" s="49">
        <f t="shared" si="191"/>
        <v>3</v>
      </c>
      <c r="P566" s="50">
        <v>3</v>
      </c>
      <c r="Q566" s="49"/>
      <c r="R566" s="87" t="s">
        <v>32</v>
      </c>
      <c r="S566" s="87">
        <v>13</v>
      </c>
      <c r="T566" s="35">
        <v>43091</v>
      </c>
      <c r="U566" s="35">
        <v>43094</v>
      </c>
      <c r="V566" s="87" t="s">
        <v>162</v>
      </c>
      <c r="W566" s="35">
        <v>43830</v>
      </c>
      <c r="X566" s="87" t="s">
        <v>33</v>
      </c>
      <c r="Y566" s="35" t="s">
        <v>68</v>
      </c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</row>
    <row r="567" spans="1:37" s="1" customFormat="1" ht="24.95" customHeight="1" x14ac:dyDescent="0.2">
      <c r="A567" s="90">
        <v>37</v>
      </c>
      <c r="B567" s="87" t="s">
        <v>70</v>
      </c>
      <c r="C567" s="87" t="s">
        <v>289</v>
      </c>
      <c r="D567" s="89">
        <v>9</v>
      </c>
      <c r="E567" s="87" t="s">
        <v>19</v>
      </c>
      <c r="F567" s="56">
        <v>2</v>
      </c>
      <c r="G567" s="88"/>
      <c r="H567" s="54">
        <f t="shared" si="189"/>
        <v>54.2</v>
      </c>
      <c r="I567" s="54">
        <f t="shared" si="190"/>
        <v>54.2</v>
      </c>
      <c r="J567" s="55">
        <v>0</v>
      </c>
      <c r="K567" s="55">
        <v>54.2</v>
      </c>
      <c r="L567" s="89">
        <v>1</v>
      </c>
      <c r="M567" s="89">
        <v>0</v>
      </c>
      <c r="N567" s="89">
        <v>1</v>
      </c>
      <c r="O567" s="49">
        <f t="shared" si="191"/>
        <v>2</v>
      </c>
      <c r="P567" s="50">
        <v>2</v>
      </c>
      <c r="Q567" s="49"/>
      <c r="R567" s="87" t="s">
        <v>32</v>
      </c>
      <c r="S567" s="87">
        <v>13</v>
      </c>
      <c r="T567" s="35">
        <v>43091</v>
      </c>
      <c r="U567" s="35">
        <v>43094</v>
      </c>
      <c r="V567" s="87" t="s">
        <v>162</v>
      </c>
      <c r="W567" s="35">
        <v>43830</v>
      </c>
      <c r="X567" s="87" t="s">
        <v>33</v>
      </c>
      <c r="Y567" s="35" t="s">
        <v>68</v>
      </c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</row>
    <row r="568" spans="1:37" s="1" customFormat="1" ht="24.95" customHeight="1" x14ac:dyDescent="0.2">
      <c r="A568" s="90">
        <v>37</v>
      </c>
      <c r="B568" s="87" t="s">
        <v>70</v>
      </c>
      <c r="C568" s="87" t="s">
        <v>289</v>
      </c>
      <c r="D568" s="89">
        <v>10</v>
      </c>
      <c r="E568" s="87" t="s">
        <v>18</v>
      </c>
      <c r="F568" s="56">
        <v>2</v>
      </c>
      <c r="G568" s="88"/>
      <c r="H568" s="54">
        <f t="shared" si="189"/>
        <v>53.2</v>
      </c>
      <c r="I568" s="54">
        <f t="shared" si="190"/>
        <v>53.2</v>
      </c>
      <c r="J568" s="55">
        <v>53.2</v>
      </c>
      <c r="K568" s="55">
        <v>0</v>
      </c>
      <c r="L568" s="89">
        <v>1</v>
      </c>
      <c r="M568" s="89">
        <v>1</v>
      </c>
      <c r="N568" s="89">
        <v>0</v>
      </c>
      <c r="O568" s="49">
        <f t="shared" si="191"/>
        <v>2</v>
      </c>
      <c r="P568" s="50">
        <v>2</v>
      </c>
      <c r="Q568" s="49"/>
      <c r="R568" s="87" t="s">
        <v>32</v>
      </c>
      <c r="S568" s="87">
        <v>13</v>
      </c>
      <c r="T568" s="35">
        <v>43091</v>
      </c>
      <c r="U568" s="35">
        <v>43094</v>
      </c>
      <c r="V568" s="87" t="s">
        <v>162</v>
      </c>
      <c r="W568" s="35">
        <v>43830</v>
      </c>
      <c r="X568" s="87" t="s">
        <v>33</v>
      </c>
      <c r="Y568" s="35" t="s">
        <v>68</v>
      </c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</row>
    <row r="569" spans="1:37" s="1" customFormat="1" ht="24.95" customHeight="1" x14ac:dyDescent="0.2">
      <c r="A569" s="90">
        <v>37</v>
      </c>
      <c r="B569" s="87" t="s">
        <v>70</v>
      </c>
      <c r="C569" s="87" t="s">
        <v>289</v>
      </c>
      <c r="D569" s="89">
        <v>11</v>
      </c>
      <c r="E569" s="87" t="s">
        <v>19</v>
      </c>
      <c r="F569" s="56">
        <v>3</v>
      </c>
      <c r="G569" s="88"/>
      <c r="H569" s="54">
        <f t="shared" si="189"/>
        <v>72.900000000000006</v>
      </c>
      <c r="I569" s="54">
        <f t="shared" si="190"/>
        <v>72.900000000000006</v>
      </c>
      <c r="J569" s="55">
        <v>0</v>
      </c>
      <c r="K569" s="55">
        <v>72.900000000000006</v>
      </c>
      <c r="L569" s="89">
        <v>1</v>
      </c>
      <c r="M569" s="89">
        <v>0</v>
      </c>
      <c r="N569" s="89">
        <v>1</v>
      </c>
      <c r="O569" s="49">
        <f t="shared" si="191"/>
        <v>0</v>
      </c>
      <c r="P569" s="50">
        <v>0</v>
      </c>
      <c r="Q569" s="49"/>
      <c r="R569" s="87" t="s">
        <v>32</v>
      </c>
      <c r="S569" s="87">
        <v>13</v>
      </c>
      <c r="T569" s="35">
        <v>43091</v>
      </c>
      <c r="U569" s="35">
        <v>43094</v>
      </c>
      <c r="V569" s="87" t="s">
        <v>162</v>
      </c>
      <c r="W569" s="35">
        <v>43830</v>
      </c>
      <c r="X569" s="87" t="s">
        <v>33</v>
      </c>
      <c r="Y569" s="35" t="s">
        <v>68</v>
      </c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</row>
    <row r="570" spans="1:37" s="1" customFormat="1" ht="24.95" customHeight="1" x14ac:dyDescent="0.2">
      <c r="A570" s="90">
        <v>37</v>
      </c>
      <c r="B570" s="87" t="s">
        <v>70</v>
      </c>
      <c r="C570" s="87" t="s">
        <v>289</v>
      </c>
      <c r="D570" s="89">
        <v>12</v>
      </c>
      <c r="E570" s="87" t="s">
        <v>19</v>
      </c>
      <c r="F570" s="56">
        <v>1</v>
      </c>
      <c r="G570" s="88"/>
      <c r="H570" s="54">
        <f t="shared" si="189"/>
        <v>33.200000000000003</v>
      </c>
      <c r="I570" s="54">
        <f t="shared" si="190"/>
        <v>33.200000000000003</v>
      </c>
      <c r="J570" s="55">
        <v>0</v>
      </c>
      <c r="K570" s="55">
        <v>33.200000000000003</v>
      </c>
      <c r="L570" s="89">
        <v>1</v>
      </c>
      <c r="M570" s="89">
        <v>0</v>
      </c>
      <c r="N570" s="89">
        <v>1</v>
      </c>
      <c r="O570" s="49">
        <f t="shared" si="191"/>
        <v>1</v>
      </c>
      <c r="P570" s="50">
        <v>1</v>
      </c>
      <c r="Q570" s="49"/>
      <c r="R570" s="87" t="s">
        <v>32</v>
      </c>
      <c r="S570" s="87">
        <v>13</v>
      </c>
      <c r="T570" s="35">
        <v>43091</v>
      </c>
      <c r="U570" s="35">
        <v>43094</v>
      </c>
      <c r="V570" s="87" t="s">
        <v>162</v>
      </c>
      <c r="W570" s="35">
        <v>43830</v>
      </c>
      <c r="X570" s="87" t="s">
        <v>33</v>
      </c>
      <c r="Y570" s="35" t="s">
        <v>68</v>
      </c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</row>
    <row r="571" spans="1:37" s="1" customFormat="1" ht="24.95" customHeight="1" x14ac:dyDescent="0.2">
      <c r="A571" s="90">
        <v>37</v>
      </c>
      <c r="B571" s="87" t="s">
        <v>70</v>
      </c>
      <c r="C571" s="87" t="s">
        <v>289</v>
      </c>
      <c r="D571" s="89">
        <v>13</v>
      </c>
      <c r="E571" s="87" t="s">
        <v>19</v>
      </c>
      <c r="F571" s="56">
        <v>3</v>
      </c>
      <c r="G571" s="88"/>
      <c r="H571" s="54">
        <f t="shared" si="189"/>
        <v>72.900000000000006</v>
      </c>
      <c r="I571" s="54">
        <f t="shared" si="190"/>
        <v>72.900000000000006</v>
      </c>
      <c r="J571" s="55">
        <v>0</v>
      </c>
      <c r="K571" s="55">
        <v>72.900000000000006</v>
      </c>
      <c r="L571" s="89">
        <v>1</v>
      </c>
      <c r="M571" s="89">
        <v>0</v>
      </c>
      <c r="N571" s="89">
        <v>1</v>
      </c>
      <c r="O571" s="49">
        <f t="shared" si="191"/>
        <v>0</v>
      </c>
      <c r="P571" s="50">
        <v>0</v>
      </c>
      <c r="Q571" s="49"/>
      <c r="R571" s="87" t="s">
        <v>32</v>
      </c>
      <c r="S571" s="87">
        <v>13</v>
      </c>
      <c r="T571" s="35">
        <v>43091</v>
      </c>
      <c r="U571" s="35">
        <v>43094</v>
      </c>
      <c r="V571" s="87" t="s">
        <v>162</v>
      </c>
      <c r="W571" s="35">
        <v>43830</v>
      </c>
      <c r="X571" s="87" t="s">
        <v>33</v>
      </c>
      <c r="Y571" s="35" t="s">
        <v>68</v>
      </c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</row>
    <row r="572" spans="1:37" s="1" customFormat="1" ht="24.95" customHeight="1" x14ac:dyDescent="0.2">
      <c r="A572" s="90">
        <v>37</v>
      </c>
      <c r="B572" s="87" t="s">
        <v>70</v>
      </c>
      <c r="C572" s="87" t="s">
        <v>289</v>
      </c>
      <c r="D572" s="89">
        <v>14</v>
      </c>
      <c r="E572" s="87" t="s">
        <v>19</v>
      </c>
      <c r="F572" s="56">
        <v>2</v>
      </c>
      <c r="G572" s="88"/>
      <c r="H572" s="54">
        <f t="shared" si="189"/>
        <v>49.6</v>
      </c>
      <c r="I572" s="54">
        <f t="shared" si="190"/>
        <v>49.6</v>
      </c>
      <c r="J572" s="55">
        <v>0</v>
      </c>
      <c r="K572" s="55">
        <v>49.6</v>
      </c>
      <c r="L572" s="89">
        <v>1</v>
      </c>
      <c r="M572" s="89">
        <v>0</v>
      </c>
      <c r="N572" s="89">
        <v>1</v>
      </c>
      <c r="O572" s="49">
        <f t="shared" si="191"/>
        <v>4</v>
      </c>
      <c r="P572" s="50">
        <v>4</v>
      </c>
      <c r="Q572" s="49"/>
      <c r="R572" s="87" t="s">
        <v>32</v>
      </c>
      <c r="S572" s="87">
        <v>13</v>
      </c>
      <c r="T572" s="35">
        <v>43091</v>
      </c>
      <c r="U572" s="35">
        <v>43094</v>
      </c>
      <c r="V572" s="87" t="s">
        <v>162</v>
      </c>
      <c r="W572" s="35">
        <v>43830</v>
      </c>
      <c r="X572" s="87" t="s">
        <v>33</v>
      </c>
      <c r="Y572" s="35" t="s">
        <v>68</v>
      </c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</row>
    <row r="573" spans="1:37" s="1" customFormat="1" ht="24.95" customHeight="1" x14ac:dyDescent="0.2">
      <c r="A573" s="90">
        <v>37</v>
      </c>
      <c r="B573" s="87" t="s">
        <v>70</v>
      </c>
      <c r="C573" s="87" t="s">
        <v>289</v>
      </c>
      <c r="D573" s="89">
        <v>15</v>
      </c>
      <c r="E573" s="87" t="s">
        <v>19</v>
      </c>
      <c r="F573" s="56">
        <v>2</v>
      </c>
      <c r="G573" s="88"/>
      <c r="H573" s="54">
        <f t="shared" si="189"/>
        <v>54.2</v>
      </c>
      <c r="I573" s="54">
        <f t="shared" si="190"/>
        <v>54.2</v>
      </c>
      <c r="J573" s="55">
        <v>0</v>
      </c>
      <c r="K573" s="55">
        <v>54.2</v>
      </c>
      <c r="L573" s="89">
        <v>1</v>
      </c>
      <c r="M573" s="89">
        <v>0</v>
      </c>
      <c r="N573" s="89">
        <v>1</v>
      </c>
      <c r="O573" s="49">
        <f t="shared" si="191"/>
        <v>2</v>
      </c>
      <c r="P573" s="50">
        <v>2</v>
      </c>
      <c r="Q573" s="49"/>
      <c r="R573" s="87" t="s">
        <v>32</v>
      </c>
      <c r="S573" s="87">
        <v>13</v>
      </c>
      <c r="T573" s="35">
        <v>43091</v>
      </c>
      <c r="U573" s="35">
        <v>43094</v>
      </c>
      <c r="V573" s="87" t="s">
        <v>162</v>
      </c>
      <c r="W573" s="35">
        <v>43830</v>
      </c>
      <c r="X573" s="87" t="s">
        <v>33</v>
      </c>
      <c r="Y573" s="35" t="s">
        <v>68</v>
      </c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</row>
    <row r="574" spans="1:37" s="1" customFormat="1" ht="24.95" customHeight="1" x14ac:dyDescent="0.2">
      <c r="A574" s="90">
        <v>37</v>
      </c>
      <c r="B574" s="87" t="s">
        <v>70</v>
      </c>
      <c r="C574" s="87" t="s">
        <v>289</v>
      </c>
      <c r="D574" s="89">
        <v>16</v>
      </c>
      <c r="E574" s="87" t="s">
        <v>19</v>
      </c>
      <c r="F574" s="56">
        <v>2</v>
      </c>
      <c r="G574" s="88"/>
      <c r="H574" s="54">
        <f t="shared" si="189"/>
        <v>53.2</v>
      </c>
      <c r="I574" s="54">
        <f t="shared" si="190"/>
        <v>53.2</v>
      </c>
      <c r="J574" s="55">
        <v>0</v>
      </c>
      <c r="K574" s="55">
        <v>53.2</v>
      </c>
      <c r="L574" s="89">
        <v>1</v>
      </c>
      <c r="M574" s="89">
        <v>0</v>
      </c>
      <c r="N574" s="89">
        <v>1</v>
      </c>
      <c r="O574" s="49">
        <f t="shared" si="191"/>
        <v>2</v>
      </c>
      <c r="P574" s="50">
        <v>2</v>
      </c>
      <c r="Q574" s="49"/>
      <c r="R574" s="87" t="s">
        <v>32</v>
      </c>
      <c r="S574" s="87">
        <v>13</v>
      </c>
      <c r="T574" s="35">
        <v>43091</v>
      </c>
      <c r="U574" s="35">
        <v>43094</v>
      </c>
      <c r="V574" s="87" t="s">
        <v>162</v>
      </c>
      <c r="W574" s="35">
        <v>43830</v>
      </c>
      <c r="X574" s="87" t="s">
        <v>33</v>
      </c>
      <c r="Y574" s="35" t="s">
        <v>68</v>
      </c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</row>
    <row r="575" spans="1:37" s="6" customFormat="1" ht="24.95" customHeight="1" x14ac:dyDescent="0.2">
      <c r="A575" s="22">
        <v>37</v>
      </c>
      <c r="B575" s="34" t="s">
        <v>70</v>
      </c>
      <c r="C575" s="34" t="s">
        <v>289</v>
      </c>
      <c r="D575" s="57">
        <v>21</v>
      </c>
      <c r="E575" s="34" t="s">
        <v>46</v>
      </c>
      <c r="F575" s="58"/>
      <c r="G575" s="59">
        <v>1091.3</v>
      </c>
      <c r="H575" s="59">
        <f t="shared" ref="H575:Q575" si="192">SUM(H559:H574)</f>
        <v>890.50000000000011</v>
      </c>
      <c r="I575" s="59">
        <f t="shared" si="192"/>
        <v>890.50000000000011</v>
      </c>
      <c r="J575" s="59">
        <f t="shared" si="192"/>
        <v>126.60000000000001</v>
      </c>
      <c r="K575" s="59">
        <f t="shared" si="192"/>
        <v>763.9000000000002</v>
      </c>
      <c r="L575" s="57">
        <f t="shared" si="192"/>
        <v>16</v>
      </c>
      <c r="M575" s="57">
        <f t="shared" si="192"/>
        <v>2</v>
      </c>
      <c r="N575" s="57">
        <f t="shared" si="192"/>
        <v>14</v>
      </c>
      <c r="O575" s="57">
        <f t="shared" si="192"/>
        <v>43</v>
      </c>
      <c r="P575" s="57">
        <f t="shared" si="192"/>
        <v>43</v>
      </c>
      <c r="Q575" s="57">
        <f t="shared" si="192"/>
        <v>0</v>
      </c>
      <c r="R575" s="60"/>
      <c r="S575" s="34">
        <v>13</v>
      </c>
      <c r="T575" s="42">
        <v>43091</v>
      </c>
      <c r="U575" s="42">
        <v>43094</v>
      </c>
      <c r="V575" s="34" t="s">
        <v>162</v>
      </c>
      <c r="W575" s="42">
        <v>43830</v>
      </c>
      <c r="X575" s="34" t="s">
        <v>33</v>
      </c>
      <c r="Y575" s="42" t="s">
        <v>68</v>
      </c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</row>
    <row r="576" spans="1:37" s="9" customFormat="1" ht="24.95" customHeight="1" x14ac:dyDescent="0.2">
      <c r="A576" s="23">
        <v>37</v>
      </c>
      <c r="B576" s="13" t="s">
        <v>70</v>
      </c>
      <c r="C576" s="13" t="s">
        <v>69</v>
      </c>
      <c r="D576" s="61">
        <f>SUMIF($E$17:$E$575,"Итого по дому",D17:D575)</f>
        <v>527</v>
      </c>
      <c r="E576" s="13" t="s">
        <v>46</v>
      </c>
      <c r="F576" s="62"/>
      <c r="G576" s="63">
        <f>SUMIF($E$17:$E$575,"Итого по дому",G17:G575)</f>
        <v>27710.6</v>
      </c>
      <c r="H576" s="63">
        <f>SUMIF($E$17:$E$575,"Итого по дому",H17:H575)</f>
        <v>23539.079999999994</v>
      </c>
      <c r="I576" s="63">
        <f t="shared" ref="I576:Q576" si="193">SUMIF($E$17:$E$575,"Итого по дому",I17:I575)</f>
        <v>22168.179999999997</v>
      </c>
      <c r="J576" s="63">
        <f t="shared" si="193"/>
        <v>6301.8</v>
      </c>
      <c r="K576" s="63">
        <f t="shared" si="193"/>
        <v>15866.38</v>
      </c>
      <c r="L576" s="61">
        <f t="shared" si="193"/>
        <v>484</v>
      </c>
      <c r="M576" s="61">
        <f t="shared" si="193"/>
        <v>142</v>
      </c>
      <c r="N576" s="61">
        <f t="shared" si="193"/>
        <v>342</v>
      </c>
      <c r="O576" s="61">
        <f t="shared" si="193"/>
        <v>1391</v>
      </c>
      <c r="P576" s="61">
        <f t="shared" si="193"/>
        <v>135</v>
      </c>
      <c r="Q576" s="61">
        <f t="shared" si="193"/>
        <v>1256</v>
      </c>
      <c r="R576" s="13"/>
      <c r="S576" s="13"/>
      <c r="T576" s="12"/>
      <c r="U576" s="12"/>
      <c r="V576" s="13"/>
      <c r="W576" s="12"/>
      <c r="X576" s="13"/>
      <c r="Y576" s="13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1:37" s="86" customFormat="1" ht="20.100000000000001" customHeight="1" x14ac:dyDescent="0.2">
      <c r="A577" s="82">
        <f t="shared" ref="A577:W577" si="194">A576</f>
        <v>37</v>
      </c>
      <c r="B577" s="82" t="str">
        <f t="shared" si="194"/>
        <v>пгт. Уренгой</v>
      </c>
      <c r="C577" s="82" t="str">
        <f t="shared" si="194"/>
        <v>ВСЕГО</v>
      </c>
      <c r="D577" s="83">
        <f t="shared" si="194"/>
        <v>527</v>
      </c>
      <c r="E577" s="82" t="str">
        <f t="shared" si="194"/>
        <v>Итого по дому</v>
      </c>
      <c r="F577" s="82">
        <f t="shared" si="194"/>
        <v>0</v>
      </c>
      <c r="G577" s="84">
        <f t="shared" si="194"/>
        <v>27710.6</v>
      </c>
      <c r="H577" s="84">
        <f t="shared" si="194"/>
        <v>23539.079999999994</v>
      </c>
      <c r="I577" s="84">
        <f t="shared" si="194"/>
        <v>22168.179999999997</v>
      </c>
      <c r="J577" s="84">
        <f t="shared" si="194"/>
        <v>6301.8</v>
      </c>
      <c r="K577" s="84">
        <f t="shared" si="194"/>
        <v>15866.38</v>
      </c>
      <c r="L577" s="83">
        <f t="shared" si="194"/>
        <v>484</v>
      </c>
      <c r="M577" s="83">
        <f t="shared" si="194"/>
        <v>142</v>
      </c>
      <c r="N577" s="83">
        <f t="shared" si="194"/>
        <v>342</v>
      </c>
      <c r="O577" s="83">
        <f t="shared" si="194"/>
        <v>1391</v>
      </c>
      <c r="P577" s="83">
        <f t="shared" si="194"/>
        <v>135</v>
      </c>
      <c r="Q577" s="83">
        <f t="shared" si="194"/>
        <v>1256</v>
      </c>
      <c r="R577" s="82">
        <f t="shared" si="194"/>
        <v>0</v>
      </c>
      <c r="S577" s="82">
        <f t="shared" si="194"/>
        <v>0</v>
      </c>
      <c r="T577" s="82">
        <f t="shared" si="194"/>
        <v>0</v>
      </c>
      <c r="U577" s="82">
        <f t="shared" si="194"/>
        <v>0</v>
      </c>
      <c r="V577" s="82">
        <f t="shared" si="194"/>
        <v>0</v>
      </c>
      <c r="W577" s="82">
        <f t="shared" si="194"/>
        <v>0</v>
      </c>
      <c r="X577" s="85"/>
      <c r="Y577" s="85"/>
      <c r="Z577" s="85"/>
      <c r="AA577" s="85"/>
      <c r="AB577" s="85"/>
      <c r="AC577" s="85"/>
      <c r="AD577" s="85"/>
      <c r="AE577" s="85"/>
      <c r="AF577" s="85"/>
      <c r="AG577" s="85"/>
      <c r="AH577" s="85"/>
      <c r="AI577" s="85"/>
      <c r="AJ577" s="85"/>
      <c r="AK577" s="85"/>
    </row>
    <row r="578" spans="1:37" x14ac:dyDescent="0.25">
      <c r="O578" s="20"/>
      <c r="P578" s="20"/>
      <c r="Q578" s="20"/>
      <c r="S578" s="20"/>
      <c r="T578" s="20"/>
      <c r="U578" s="20"/>
      <c r="V578" s="20"/>
    </row>
    <row r="580" spans="1:37" x14ac:dyDescent="0.25">
      <c r="A580" s="96" t="s">
        <v>299</v>
      </c>
    </row>
  </sheetData>
  <autoFilter ref="A16:AK577"/>
  <mergeCells count="19">
    <mergeCell ref="Y14:Y15"/>
    <mergeCell ref="Z14:AE14"/>
    <mergeCell ref="AF14:AK14"/>
    <mergeCell ref="L14:N14"/>
    <mergeCell ref="O14:Q14"/>
    <mergeCell ref="R14:R15"/>
    <mergeCell ref="S14:T14"/>
    <mergeCell ref="U14:W14"/>
    <mergeCell ref="X14:X15"/>
    <mergeCell ref="F14:F15"/>
    <mergeCell ref="G14:G15"/>
    <mergeCell ref="H14:H15"/>
    <mergeCell ref="I14:K14"/>
    <mergeCell ref="A12:W12"/>
    <mergeCell ref="A14:A15"/>
    <mergeCell ref="B14:B15"/>
    <mergeCell ref="C14:C15"/>
    <mergeCell ref="D14:D15"/>
    <mergeCell ref="E14:E15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3"/>
  <sheetViews>
    <sheetView view="pageBreakPreview" topLeftCell="A131" zoomScale="60" zoomScaleNormal="71" workbookViewId="0">
      <selection activeCell="G161" sqref="G161"/>
    </sheetView>
  </sheetViews>
  <sheetFormatPr defaultRowHeight="15" outlineLevelRow="1" outlineLevelCol="1" x14ac:dyDescent="0.25"/>
  <cols>
    <col min="1" max="1" width="6.7109375" style="21" customWidth="1"/>
    <col min="2" max="2" width="16.140625" style="20" customWidth="1"/>
    <col min="3" max="3" width="24.28515625" style="20" customWidth="1"/>
    <col min="4" max="4" width="11" style="46" customWidth="1"/>
    <col min="5" max="5" width="16.85546875" style="20" customWidth="1" outlineLevel="1"/>
    <col min="6" max="6" width="9.140625" style="20" customWidth="1" outlineLevel="1" collapsed="1"/>
    <col min="7" max="7" width="10.28515625" style="45" bestFit="1" customWidth="1"/>
    <col min="8" max="8" width="10.140625" style="53" bestFit="1" customWidth="1"/>
    <col min="9" max="9" width="11.7109375" style="53" customWidth="1"/>
    <col min="10" max="10" width="10.140625" style="53" bestFit="1" customWidth="1"/>
    <col min="11" max="11" width="13.42578125" style="53" customWidth="1"/>
    <col min="12" max="15" width="9.140625" style="46"/>
    <col min="16" max="16" width="10.42578125" style="46" customWidth="1"/>
    <col min="17" max="17" width="9.140625" style="46"/>
    <col min="18" max="18" width="14.85546875" style="20" customWidth="1" outlineLevel="1"/>
    <col min="19" max="19" width="9.140625" style="21"/>
    <col min="20" max="20" width="13.7109375" style="21" customWidth="1"/>
    <col min="21" max="21" width="13.42578125" style="21" customWidth="1"/>
    <col min="22" max="22" width="10.42578125" style="21" customWidth="1"/>
    <col min="23" max="23" width="10.5703125" style="20" customWidth="1"/>
    <col min="24" max="24" width="10.28515625" style="20" customWidth="1" outlineLevel="1"/>
    <col min="25" max="25" width="16.5703125" style="20" customWidth="1"/>
    <col min="26" max="37" width="15.28515625" style="20" customWidth="1"/>
    <col min="38" max="16384" width="9.140625" style="20"/>
  </cols>
  <sheetData>
    <row r="1" spans="1:37" s="75" customFormat="1" ht="18.75" outlineLevel="1" x14ac:dyDescent="0.3">
      <c r="A1" s="76"/>
      <c r="D1" s="77"/>
      <c r="G1" s="78"/>
      <c r="H1" s="79"/>
      <c r="I1" s="79"/>
      <c r="J1" s="79"/>
      <c r="K1" s="79"/>
      <c r="L1" s="77"/>
      <c r="M1" s="77"/>
      <c r="N1" s="77"/>
      <c r="O1" s="77"/>
      <c r="P1" s="77"/>
      <c r="Q1" s="77"/>
      <c r="R1" s="74" t="s">
        <v>281</v>
      </c>
      <c r="S1" s="76"/>
      <c r="T1" s="76"/>
      <c r="U1" s="76"/>
      <c r="V1" s="76"/>
    </row>
    <row r="2" spans="1:37" s="75" customFormat="1" ht="18.75" outlineLevel="1" x14ac:dyDescent="0.3">
      <c r="A2" s="76"/>
      <c r="D2" s="77"/>
      <c r="G2" s="78"/>
      <c r="H2" s="79"/>
      <c r="I2" s="79"/>
      <c r="J2" s="79"/>
      <c r="K2" s="79"/>
      <c r="L2" s="77"/>
      <c r="M2" s="77"/>
      <c r="N2" s="77"/>
      <c r="O2" s="77"/>
      <c r="P2" s="77"/>
      <c r="Q2" s="77"/>
      <c r="S2" s="76"/>
      <c r="T2" s="76"/>
      <c r="U2" s="76"/>
      <c r="V2" s="76"/>
    </row>
    <row r="3" spans="1:37" s="75" customFormat="1" ht="18.75" outlineLevel="1" x14ac:dyDescent="0.3">
      <c r="A3" s="76"/>
      <c r="D3" s="77"/>
      <c r="G3" s="78"/>
      <c r="H3" s="79"/>
      <c r="I3" s="79"/>
      <c r="J3" s="79"/>
      <c r="K3" s="79"/>
      <c r="L3" s="77"/>
      <c r="M3" s="77"/>
      <c r="N3" s="77"/>
      <c r="O3" s="77"/>
      <c r="P3" s="77"/>
      <c r="Q3" s="77"/>
      <c r="R3" s="75" t="s">
        <v>294</v>
      </c>
      <c r="S3" s="76"/>
      <c r="T3" s="76"/>
      <c r="U3" s="76"/>
      <c r="V3" s="76"/>
    </row>
    <row r="4" spans="1:37" s="75" customFormat="1" ht="18.75" outlineLevel="1" x14ac:dyDescent="0.3">
      <c r="A4" s="76"/>
      <c r="D4" s="77"/>
      <c r="G4" s="78"/>
      <c r="H4" s="79"/>
      <c r="I4" s="79"/>
      <c r="J4" s="79"/>
      <c r="K4" s="79"/>
      <c r="L4" s="77"/>
      <c r="M4" s="77"/>
      <c r="N4" s="77"/>
      <c r="O4" s="77"/>
      <c r="P4" s="77"/>
      <c r="Q4" s="77"/>
      <c r="S4" s="76"/>
      <c r="T4" s="76"/>
      <c r="U4" s="76"/>
      <c r="V4" s="76"/>
    </row>
    <row r="5" spans="1:37" s="75" customFormat="1" ht="18.75" outlineLevel="1" x14ac:dyDescent="0.3">
      <c r="A5" s="76"/>
      <c r="D5" s="77"/>
      <c r="G5" s="78"/>
      <c r="H5" s="79"/>
      <c r="I5" s="79"/>
      <c r="J5" s="79"/>
      <c r="K5" s="79"/>
      <c r="L5" s="77"/>
      <c r="M5" s="77"/>
      <c r="N5" s="77"/>
      <c r="O5" s="77"/>
      <c r="P5" s="77"/>
      <c r="Q5" s="77"/>
      <c r="R5" s="75" t="s">
        <v>295</v>
      </c>
      <c r="S5" s="76"/>
      <c r="T5" s="76"/>
      <c r="U5" s="76"/>
      <c r="V5" s="76"/>
    </row>
    <row r="6" spans="1:37" s="75" customFormat="1" ht="18.75" outlineLevel="1" x14ac:dyDescent="0.3">
      <c r="A6" s="76"/>
      <c r="D6" s="77"/>
      <c r="G6" s="78"/>
      <c r="H6" s="79"/>
      <c r="I6" s="79"/>
      <c r="J6" s="79"/>
      <c r="K6" s="79"/>
      <c r="L6" s="77"/>
      <c r="M6" s="77"/>
      <c r="N6" s="77"/>
      <c r="O6" s="77"/>
      <c r="P6" s="77"/>
      <c r="Q6" s="77"/>
      <c r="S6" s="76"/>
      <c r="T6" s="76"/>
      <c r="U6" s="76"/>
      <c r="V6" s="76"/>
    </row>
    <row r="7" spans="1:37" s="75" customFormat="1" ht="18.75" outlineLevel="1" x14ac:dyDescent="0.3">
      <c r="A7" s="76"/>
      <c r="D7" s="77"/>
      <c r="G7" s="78"/>
      <c r="H7" s="79"/>
      <c r="I7" s="79"/>
      <c r="J7" s="79"/>
      <c r="K7" s="79"/>
      <c r="L7" s="77"/>
      <c r="M7" s="77"/>
      <c r="N7" s="77"/>
      <c r="O7" s="77"/>
      <c r="P7" s="77"/>
      <c r="Q7" s="77"/>
      <c r="R7" s="75" t="s">
        <v>296</v>
      </c>
      <c r="S7" s="76"/>
      <c r="T7" s="76"/>
      <c r="U7" s="76"/>
      <c r="V7" s="76"/>
    </row>
    <row r="8" spans="1:37" s="75" customFormat="1" ht="18.75" outlineLevel="1" x14ac:dyDescent="0.3">
      <c r="A8" s="76"/>
      <c r="D8" s="77"/>
      <c r="G8" s="78"/>
      <c r="H8" s="79"/>
      <c r="I8" s="79"/>
      <c r="J8" s="79"/>
      <c r="K8" s="79"/>
      <c r="L8" s="77"/>
      <c r="M8" s="77"/>
      <c r="N8" s="77"/>
      <c r="O8" s="77"/>
      <c r="P8" s="77"/>
      <c r="Q8" s="77"/>
      <c r="S8" s="76"/>
      <c r="T8" s="76"/>
      <c r="U8" s="76"/>
      <c r="V8" s="76"/>
    </row>
    <row r="9" spans="1:37" s="75" customFormat="1" ht="18.75" outlineLevel="1" x14ac:dyDescent="0.3">
      <c r="A9" s="76"/>
      <c r="D9" s="77"/>
      <c r="G9" s="78"/>
      <c r="H9" s="79"/>
      <c r="I9" s="79"/>
      <c r="J9" s="79"/>
      <c r="K9" s="79"/>
      <c r="L9" s="77"/>
      <c r="M9" s="77"/>
      <c r="N9" s="77"/>
      <c r="O9" s="77"/>
      <c r="P9" s="77"/>
      <c r="Q9" s="77" t="s">
        <v>298</v>
      </c>
      <c r="S9" s="76"/>
      <c r="T9" s="76"/>
      <c r="U9" s="76"/>
      <c r="V9" s="76"/>
    </row>
    <row r="10" spans="1:37" s="75" customFormat="1" ht="18.75" outlineLevel="1" x14ac:dyDescent="0.3">
      <c r="A10" s="76"/>
      <c r="D10" s="77"/>
      <c r="G10" s="78"/>
      <c r="H10" s="79"/>
      <c r="I10" s="79"/>
      <c r="J10" s="79"/>
      <c r="K10" s="79"/>
      <c r="L10" s="77"/>
      <c r="M10" s="77"/>
      <c r="N10" s="77"/>
      <c r="O10" s="77"/>
      <c r="P10" s="77"/>
      <c r="Q10" s="77"/>
      <c r="S10" s="76"/>
      <c r="T10" s="76"/>
      <c r="U10" s="76"/>
      <c r="V10" s="76"/>
    </row>
    <row r="11" spans="1:37" s="75" customFormat="1" ht="18.75" outlineLevel="1" x14ac:dyDescent="0.3">
      <c r="A11" s="76"/>
      <c r="D11" s="77"/>
      <c r="G11" s="78"/>
      <c r="H11" s="79"/>
      <c r="I11" s="79"/>
      <c r="J11" s="79"/>
      <c r="K11" s="79"/>
      <c r="L11" s="77"/>
      <c r="M11" s="77"/>
      <c r="N11" s="77"/>
      <c r="O11" s="77"/>
      <c r="P11" s="77"/>
      <c r="Q11" s="77"/>
      <c r="S11" s="76"/>
      <c r="T11" s="76"/>
      <c r="U11" s="76"/>
      <c r="V11" s="76"/>
    </row>
    <row r="12" spans="1:37" s="75" customFormat="1" ht="30" customHeight="1" x14ac:dyDescent="0.3">
      <c r="A12" s="99" t="s">
        <v>297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5"/>
      <c r="Y12" s="95"/>
    </row>
    <row r="13" spans="1:37" ht="18.75" customHeight="1" x14ac:dyDescent="0.25"/>
    <row r="14" spans="1:37" s="1" customFormat="1" ht="45" customHeight="1" x14ac:dyDescent="0.2">
      <c r="A14" s="100" t="s">
        <v>282</v>
      </c>
      <c r="B14" s="97" t="s">
        <v>0</v>
      </c>
      <c r="C14" s="97" t="s">
        <v>1</v>
      </c>
      <c r="D14" s="101" t="s">
        <v>2</v>
      </c>
      <c r="E14" s="97" t="s">
        <v>3</v>
      </c>
      <c r="F14" s="97" t="s">
        <v>4</v>
      </c>
      <c r="G14" s="98" t="s">
        <v>5</v>
      </c>
      <c r="H14" s="98" t="s">
        <v>6</v>
      </c>
      <c r="I14" s="98" t="s">
        <v>7</v>
      </c>
      <c r="J14" s="98"/>
      <c r="K14" s="98"/>
      <c r="L14" s="101" t="s">
        <v>8</v>
      </c>
      <c r="M14" s="101"/>
      <c r="N14" s="101"/>
      <c r="O14" s="101" t="s">
        <v>9</v>
      </c>
      <c r="P14" s="101"/>
      <c r="Q14" s="101"/>
      <c r="R14" s="97" t="s">
        <v>10</v>
      </c>
      <c r="S14" s="97" t="s">
        <v>11</v>
      </c>
      <c r="T14" s="97"/>
      <c r="U14" s="97" t="s">
        <v>12</v>
      </c>
      <c r="V14" s="97"/>
      <c r="W14" s="97"/>
      <c r="X14" s="97" t="s">
        <v>13</v>
      </c>
      <c r="Y14" s="97" t="s">
        <v>14</v>
      </c>
      <c r="Z14" s="97" t="s">
        <v>15</v>
      </c>
      <c r="AA14" s="97"/>
      <c r="AB14" s="97"/>
      <c r="AC14" s="97"/>
      <c r="AD14" s="97"/>
      <c r="AE14" s="97"/>
      <c r="AF14" s="97" t="s">
        <v>16</v>
      </c>
      <c r="AG14" s="97"/>
      <c r="AH14" s="97"/>
      <c r="AI14" s="97"/>
      <c r="AJ14" s="97"/>
      <c r="AK14" s="97"/>
    </row>
    <row r="15" spans="1:37" s="1" customFormat="1" ht="45.75" customHeight="1" x14ac:dyDescent="0.2">
      <c r="A15" s="100"/>
      <c r="B15" s="97"/>
      <c r="C15" s="97"/>
      <c r="D15" s="101"/>
      <c r="E15" s="97"/>
      <c r="F15" s="97"/>
      <c r="G15" s="98"/>
      <c r="H15" s="98"/>
      <c r="I15" s="94" t="s">
        <v>17</v>
      </c>
      <c r="J15" s="94" t="s">
        <v>18</v>
      </c>
      <c r="K15" s="94" t="s">
        <v>19</v>
      </c>
      <c r="L15" s="93" t="s">
        <v>17</v>
      </c>
      <c r="M15" s="93" t="s">
        <v>18</v>
      </c>
      <c r="N15" s="93" t="s">
        <v>19</v>
      </c>
      <c r="O15" s="93" t="s">
        <v>20</v>
      </c>
      <c r="P15" s="93" t="s">
        <v>21</v>
      </c>
      <c r="Q15" s="93" t="s">
        <v>22</v>
      </c>
      <c r="R15" s="97"/>
      <c r="S15" s="91" t="s">
        <v>23</v>
      </c>
      <c r="T15" s="91" t="s">
        <v>24</v>
      </c>
      <c r="U15" s="91" t="s">
        <v>24</v>
      </c>
      <c r="V15" s="91" t="s">
        <v>23</v>
      </c>
      <c r="W15" s="91" t="s">
        <v>25</v>
      </c>
      <c r="X15" s="97"/>
      <c r="Y15" s="97"/>
      <c r="Z15" s="91" t="s">
        <v>1</v>
      </c>
      <c r="AA15" s="91" t="s">
        <v>26</v>
      </c>
      <c r="AB15" s="91" t="s">
        <v>27</v>
      </c>
      <c r="AC15" s="91" t="s">
        <v>28</v>
      </c>
      <c r="AD15" s="2" t="s">
        <v>29</v>
      </c>
      <c r="AE15" s="2" t="s">
        <v>30</v>
      </c>
      <c r="AF15" s="91" t="s">
        <v>1</v>
      </c>
      <c r="AG15" s="91" t="s">
        <v>26</v>
      </c>
      <c r="AH15" s="91" t="s">
        <v>27</v>
      </c>
      <c r="AI15" s="91" t="s">
        <v>28</v>
      </c>
      <c r="AJ15" s="3" t="s">
        <v>29</v>
      </c>
      <c r="AK15" s="3" t="s">
        <v>30</v>
      </c>
    </row>
    <row r="16" spans="1:37" s="1" customFormat="1" ht="17.25" customHeight="1" x14ac:dyDescent="0.2">
      <c r="A16" s="92">
        <v>1</v>
      </c>
      <c r="B16" s="92">
        <v>2</v>
      </c>
      <c r="C16" s="92">
        <v>3</v>
      </c>
      <c r="D16" s="92">
        <v>4</v>
      </c>
      <c r="E16" s="92">
        <v>5</v>
      </c>
      <c r="F16" s="92">
        <v>6</v>
      </c>
      <c r="G16" s="92">
        <v>7</v>
      </c>
      <c r="H16" s="92">
        <v>8</v>
      </c>
      <c r="I16" s="92">
        <v>9</v>
      </c>
      <c r="J16" s="92">
        <v>10</v>
      </c>
      <c r="K16" s="92">
        <v>11</v>
      </c>
      <c r="L16" s="92">
        <v>12</v>
      </c>
      <c r="M16" s="92">
        <v>13</v>
      </c>
      <c r="N16" s="92">
        <v>14</v>
      </c>
      <c r="O16" s="92">
        <v>15</v>
      </c>
      <c r="P16" s="92">
        <v>16</v>
      </c>
      <c r="Q16" s="92">
        <v>17</v>
      </c>
      <c r="R16" s="92">
        <v>18</v>
      </c>
      <c r="S16" s="92">
        <v>19</v>
      </c>
      <c r="T16" s="92">
        <v>20</v>
      </c>
      <c r="U16" s="92">
        <v>21</v>
      </c>
      <c r="V16" s="92">
        <v>22</v>
      </c>
      <c r="W16" s="92">
        <v>23</v>
      </c>
      <c r="X16" s="92">
        <v>24</v>
      </c>
      <c r="Y16" s="92">
        <v>25</v>
      </c>
      <c r="Z16" s="92">
        <v>26</v>
      </c>
      <c r="AA16" s="92">
        <v>27</v>
      </c>
      <c r="AB16" s="92">
        <v>28</v>
      </c>
      <c r="AC16" s="92">
        <v>29</v>
      </c>
      <c r="AD16" s="92">
        <v>30</v>
      </c>
      <c r="AE16" s="92">
        <v>31</v>
      </c>
      <c r="AF16" s="92">
        <v>32</v>
      </c>
      <c r="AG16" s="92">
        <v>33</v>
      </c>
      <c r="AH16" s="92">
        <v>34</v>
      </c>
      <c r="AI16" s="92">
        <v>35</v>
      </c>
      <c r="AJ16" s="92">
        <v>36</v>
      </c>
      <c r="AK16" s="92">
        <v>37</v>
      </c>
    </row>
    <row r="17" spans="1:37" s="1" customFormat="1" ht="24.95" customHeight="1" x14ac:dyDescent="0.2">
      <c r="A17" s="92">
        <v>1</v>
      </c>
      <c r="B17" s="91" t="s">
        <v>163</v>
      </c>
      <c r="C17" s="91" t="s">
        <v>164</v>
      </c>
      <c r="D17" s="93" t="s">
        <v>31</v>
      </c>
      <c r="E17" s="91" t="s">
        <v>19</v>
      </c>
      <c r="F17" s="56">
        <v>1</v>
      </c>
      <c r="G17" s="94"/>
      <c r="H17" s="94">
        <v>27.5</v>
      </c>
      <c r="I17" s="94">
        <f t="shared" ref="I17:I26" si="0">IF(R17="Подлежит расселению",H17,IF(R17="Расселено",0,IF(R17="Пустующие",0,IF(R17="В суде",H17))))</f>
        <v>27.5</v>
      </c>
      <c r="J17" s="94">
        <f t="shared" ref="J17:J26" si="1">IF(E17="Муниципальная",I17,IF(E17="Частная",0))</f>
        <v>0</v>
      </c>
      <c r="K17" s="94">
        <f t="shared" ref="K17:K26" si="2">IF(E17="Муниципальная",0,IF(E17="Частная",I17))</f>
        <v>27.5</v>
      </c>
      <c r="L17" s="93">
        <f t="shared" ref="L17:N26" si="3">IF(I17&gt;0,1,IF(I17=0,0))</f>
        <v>1</v>
      </c>
      <c r="M17" s="93">
        <f t="shared" si="3"/>
        <v>0</v>
      </c>
      <c r="N17" s="93">
        <f t="shared" si="3"/>
        <v>1</v>
      </c>
      <c r="O17" s="93">
        <v>5</v>
      </c>
      <c r="P17" s="93"/>
      <c r="Q17" s="93">
        <f t="shared" ref="Q17:Q25" si="4">O17-P17</f>
        <v>5</v>
      </c>
      <c r="R17" s="91" t="s">
        <v>32</v>
      </c>
      <c r="S17" s="91">
        <v>2</v>
      </c>
      <c r="T17" s="35">
        <v>41446</v>
      </c>
      <c r="U17" s="35">
        <v>41452</v>
      </c>
      <c r="V17" s="91" t="s">
        <v>165</v>
      </c>
      <c r="W17" s="35">
        <v>43465</v>
      </c>
      <c r="X17" s="91" t="s">
        <v>33</v>
      </c>
      <c r="Y17" s="35" t="s">
        <v>34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s="1" customFormat="1" ht="24.95" customHeight="1" x14ac:dyDescent="0.2">
      <c r="A18" s="92">
        <v>1</v>
      </c>
      <c r="B18" s="91" t="s">
        <v>163</v>
      </c>
      <c r="C18" s="91" t="s">
        <v>164</v>
      </c>
      <c r="D18" s="93" t="s">
        <v>35</v>
      </c>
      <c r="E18" s="91" t="s">
        <v>19</v>
      </c>
      <c r="F18" s="56">
        <v>2</v>
      </c>
      <c r="G18" s="94"/>
      <c r="H18" s="94">
        <v>36.5</v>
      </c>
      <c r="I18" s="94">
        <f t="shared" si="0"/>
        <v>0</v>
      </c>
      <c r="J18" s="94">
        <f t="shared" si="1"/>
        <v>0</v>
      </c>
      <c r="K18" s="94">
        <f t="shared" si="2"/>
        <v>0</v>
      </c>
      <c r="L18" s="93">
        <f t="shared" si="3"/>
        <v>0</v>
      </c>
      <c r="M18" s="93">
        <f t="shared" si="3"/>
        <v>0</v>
      </c>
      <c r="N18" s="93">
        <f t="shared" si="3"/>
        <v>0</v>
      </c>
      <c r="O18" s="93">
        <v>0</v>
      </c>
      <c r="P18" s="93"/>
      <c r="Q18" s="93">
        <f t="shared" si="4"/>
        <v>0</v>
      </c>
      <c r="R18" s="91" t="s">
        <v>53</v>
      </c>
      <c r="S18" s="91">
        <v>2</v>
      </c>
      <c r="T18" s="35">
        <v>41446</v>
      </c>
      <c r="U18" s="35">
        <v>41452</v>
      </c>
      <c r="V18" s="91" t="s">
        <v>165</v>
      </c>
      <c r="W18" s="35">
        <v>43465</v>
      </c>
      <c r="X18" s="91" t="s">
        <v>33</v>
      </c>
      <c r="Y18" s="35" t="s">
        <v>34</v>
      </c>
      <c r="Z18" s="4" t="e">
        <v>#N/A</v>
      </c>
      <c r="AA18" s="4" t="e">
        <v>#N/A</v>
      </c>
      <c r="AB18" s="4" t="e">
        <v>#N/A</v>
      </c>
      <c r="AC18" s="4" t="e">
        <v>#N/A</v>
      </c>
      <c r="AD18" s="7" t="e">
        <v>#N/A</v>
      </c>
      <c r="AE18" s="7" t="e">
        <v>#N/A</v>
      </c>
      <c r="AF18" s="4"/>
      <c r="AG18" s="4"/>
      <c r="AH18" s="4"/>
      <c r="AI18" s="4"/>
      <c r="AJ18" s="4"/>
      <c r="AK18" s="4"/>
    </row>
    <row r="19" spans="1:37" s="1" customFormat="1" ht="24.95" customHeight="1" x14ac:dyDescent="0.2">
      <c r="A19" s="92">
        <v>1</v>
      </c>
      <c r="B19" s="91" t="s">
        <v>163</v>
      </c>
      <c r="C19" s="91" t="s">
        <v>164</v>
      </c>
      <c r="D19" s="93" t="s">
        <v>36</v>
      </c>
      <c r="E19" s="91" t="s">
        <v>19</v>
      </c>
      <c r="F19" s="56">
        <v>2</v>
      </c>
      <c r="G19" s="94"/>
      <c r="H19" s="94">
        <v>48</v>
      </c>
      <c r="I19" s="94">
        <f t="shared" si="0"/>
        <v>48</v>
      </c>
      <c r="J19" s="94">
        <f t="shared" si="1"/>
        <v>0</v>
      </c>
      <c r="K19" s="94">
        <f t="shared" si="2"/>
        <v>48</v>
      </c>
      <c r="L19" s="93">
        <f t="shared" si="3"/>
        <v>1</v>
      </c>
      <c r="M19" s="93">
        <f t="shared" si="3"/>
        <v>0</v>
      </c>
      <c r="N19" s="93">
        <f t="shared" si="3"/>
        <v>1</v>
      </c>
      <c r="O19" s="93">
        <v>3</v>
      </c>
      <c r="P19" s="93"/>
      <c r="Q19" s="93">
        <f t="shared" si="4"/>
        <v>3</v>
      </c>
      <c r="R19" s="91" t="s">
        <v>32</v>
      </c>
      <c r="S19" s="91">
        <v>2</v>
      </c>
      <c r="T19" s="35">
        <v>41446</v>
      </c>
      <c r="U19" s="35">
        <v>41452</v>
      </c>
      <c r="V19" s="91" t="s">
        <v>165</v>
      </c>
      <c r="W19" s="35">
        <v>43465</v>
      </c>
      <c r="X19" s="91" t="s">
        <v>33</v>
      </c>
      <c r="Y19" s="35" t="s">
        <v>34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s="1" customFormat="1" ht="24.95" customHeight="1" x14ac:dyDescent="0.2">
      <c r="A20" s="92">
        <v>1</v>
      </c>
      <c r="B20" s="91" t="s">
        <v>163</v>
      </c>
      <c r="C20" s="91" t="s">
        <v>164</v>
      </c>
      <c r="D20" s="93" t="s">
        <v>37</v>
      </c>
      <c r="E20" s="91" t="s">
        <v>19</v>
      </c>
      <c r="F20" s="56">
        <v>2</v>
      </c>
      <c r="G20" s="94"/>
      <c r="H20" s="94">
        <v>37.799999999999997</v>
      </c>
      <c r="I20" s="94">
        <f t="shared" si="0"/>
        <v>37.799999999999997</v>
      </c>
      <c r="J20" s="94">
        <f t="shared" si="1"/>
        <v>0</v>
      </c>
      <c r="K20" s="94">
        <f t="shared" si="2"/>
        <v>37.799999999999997</v>
      </c>
      <c r="L20" s="93">
        <f t="shared" si="3"/>
        <v>1</v>
      </c>
      <c r="M20" s="93">
        <f t="shared" si="3"/>
        <v>0</v>
      </c>
      <c r="N20" s="93">
        <f t="shared" si="3"/>
        <v>1</v>
      </c>
      <c r="O20" s="93">
        <v>2</v>
      </c>
      <c r="P20" s="93"/>
      <c r="Q20" s="93">
        <f t="shared" si="4"/>
        <v>2</v>
      </c>
      <c r="R20" s="91" t="s">
        <v>32</v>
      </c>
      <c r="S20" s="91">
        <v>2</v>
      </c>
      <c r="T20" s="35">
        <v>41446</v>
      </c>
      <c r="U20" s="35">
        <v>41452</v>
      </c>
      <c r="V20" s="91" t="s">
        <v>165</v>
      </c>
      <c r="W20" s="35">
        <v>43465</v>
      </c>
      <c r="X20" s="91" t="s">
        <v>33</v>
      </c>
      <c r="Y20" s="35" t="s">
        <v>34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s="1" customFormat="1" ht="24.95" customHeight="1" x14ac:dyDescent="0.2">
      <c r="A21" s="92">
        <v>1</v>
      </c>
      <c r="B21" s="91" t="s">
        <v>163</v>
      </c>
      <c r="C21" s="91" t="s">
        <v>164</v>
      </c>
      <c r="D21" s="93" t="s">
        <v>38</v>
      </c>
      <c r="E21" s="91" t="s">
        <v>19</v>
      </c>
      <c r="F21" s="56">
        <v>1</v>
      </c>
      <c r="G21" s="94"/>
      <c r="H21" s="94">
        <v>25.4</v>
      </c>
      <c r="I21" s="94">
        <f t="shared" si="0"/>
        <v>25.4</v>
      </c>
      <c r="J21" s="94">
        <f t="shared" si="1"/>
        <v>0</v>
      </c>
      <c r="K21" s="94">
        <f t="shared" si="2"/>
        <v>25.4</v>
      </c>
      <c r="L21" s="93">
        <f t="shared" si="3"/>
        <v>1</v>
      </c>
      <c r="M21" s="93">
        <f t="shared" si="3"/>
        <v>0</v>
      </c>
      <c r="N21" s="93">
        <f t="shared" si="3"/>
        <v>1</v>
      </c>
      <c r="O21" s="93">
        <v>1</v>
      </c>
      <c r="P21" s="93"/>
      <c r="Q21" s="93">
        <f t="shared" si="4"/>
        <v>1</v>
      </c>
      <c r="R21" s="91" t="s">
        <v>32</v>
      </c>
      <c r="S21" s="91">
        <v>2</v>
      </c>
      <c r="T21" s="35">
        <v>41446</v>
      </c>
      <c r="U21" s="35">
        <v>41452</v>
      </c>
      <c r="V21" s="91" t="s">
        <v>165</v>
      </c>
      <c r="W21" s="35">
        <v>43465</v>
      </c>
      <c r="X21" s="91" t="s">
        <v>33</v>
      </c>
      <c r="Y21" s="35" t="s">
        <v>34</v>
      </c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s="1" customFormat="1" ht="24.95" customHeight="1" x14ac:dyDescent="0.2">
      <c r="A22" s="92">
        <v>1</v>
      </c>
      <c r="B22" s="91" t="s">
        <v>163</v>
      </c>
      <c r="C22" s="91" t="s">
        <v>164</v>
      </c>
      <c r="D22" s="93" t="s">
        <v>39</v>
      </c>
      <c r="E22" s="91" t="s">
        <v>18</v>
      </c>
      <c r="F22" s="56">
        <v>1</v>
      </c>
      <c r="G22" s="94"/>
      <c r="H22" s="94">
        <v>25.3</v>
      </c>
      <c r="I22" s="94">
        <f t="shared" si="0"/>
        <v>25.3</v>
      </c>
      <c r="J22" s="94">
        <f t="shared" si="1"/>
        <v>25.3</v>
      </c>
      <c r="K22" s="94">
        <f t="shared" si="2"/>
        <v>0</v>
      </c>
      <c r="L22" s="93">
        <f t="shared" si="3"/>
        <v>1</v>
      </c>
      <c r="M22" s="93">
        <f t="shared" si="3"/>
        <v>1</v>
      </c>
      <c r="N22" s="93">
        <f t="shared" si="3"/>
        <v>0</v>
      </c>
      <c r="O22" s="93">
        <v>3</v>
      </c>
      <c r="P22" s="93"/>
      <c r="Q22" s="93">
        <f t="shared" si="4"/>
        <v>3</v>
      </c>
      <c r="R22" s="91" t="s">
        <v>32</v>
      </c>
      <c r="S22" s="91">
        <v>2</v>
      </c>
      <c r="T22" s="35">
        <v>41446</v>
      </c>
      <c r="U22" s="35">
        <v>41452</v>
      </c>
      <c r="V22" s="91" t="s">
        <v>165</v>
      </c>
      <c r="W22" s="35">
        <v>43465</v>
      </c>
      <c r="X22" s="91" t="s">
        <v>33</v>
      </c>
      <c r="Y22" s="35" t="s">
        <v>34</v>
      </c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s="1" customFormat="1" ht="24.95" customHeight="1" x14ac:dyDescent="0.2">
      <c r="A23" s="92">
        <v>1</v>
      </c>
      <c r="B23" s="91" t="s">
        <v>163</v>
      </c>
      <c r="C23" s="91" t="s">
        <v>164</v>
      </c>
      <c r="D23" s="93" t="s">
        <v>40</v>
      </c>
      <c r="E23" s="91" t="s">
        <v>19</v>
      </c>
      <c r="F23" s="56">
        <v>1</v>
      </c>
      <c r="G23" s="94"/>
      <c r="H23" s="94">
        <v>12.7</v>
      </c>
      <c r="I23" s="94">
        <f t="shared" si="0"/>
        <v>12.7</v>
      </c>
      <c r="J23" s="94">
        <f t="shared" si="1"/>
        <v>0</v>
      </c>
      <c r="K23" s="94">
        <f t="shared" si="2"/>
        <v>12.7</v>
      </c>
      <c r="L23" s="93">
        <f t="shared" si="3"/>
        <v>1</v>
      </c>
      <c r="M23" s="93">
        <f t="shared" si="3"/>
        <v>0</v>
      </c>
      <c r="N23" s="93">
        <f t="shared" si="3"/>
        <v>1</v>
      </c>
      <c r="O23" s="93">
        <v>4</v>
      </c>
      <c r="P23" s="93"/>
      <c r="Q23" s="93">
        <f t="shared" si="4"/>
        <v>4</v>
      </c>
      <c r="R23" s="91" t="s">
        <v>32</v>
      </c>
      <c r="S23" s="91">
        <v>2</v>
      </c>
      <c r="T23" s="35">
        <v>41446</v>
      </c>
      <c r="U23" s="35">
        <v>41452</v>
      </c>
      <c r="V23" s="91" t="s">
        <v>165</v>
      </c>
      <c r="W23" s="35">
        <v>43465</v>
      </c>
      <c r="X23" s="91" t="s">
        <v>33</v>
      </c>
      <c r="Y23" s="35" t="s">
        <v>34</v>
      </c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s="1" customFormat="1" ht="24.95" customHeight="1" x14ac:dyDescent="0.2">
      <c r="A24" s="92">
        <v>1</v>
      </c>
      <c r="B24" s="91" t="s">
        <v>163</v>
      </c>
      <c r="C24" s="91" t="s">
        <v>164</v>
      </c>
      <c r="D24" s="93" t="s">
        <v>41</v>
      </c>
      <c r="E24" s="91" t="s">
        <v>19</v>
      </c>
      <c r="F24" s="56">
        <v>2</v>
      </c>
      <c r="G24" s="94"/>
      <c r="H24" s="94">
        <v>25.4</v>
      </c>
      <c r="I24" s="94">
        <f t="shared" si="0"/>
        <v>0</v>
      </c>
      <c r="J24" s="94">
        <f t="shared" si="1"/>
        <v>0</v>
      </c>
      <c r="K24" s="94">
        <f t="shared" si="2"/>
        <v>0</v>
      </c>
      <c r="L24" s="93">
        <f t="shared" si="3"/>
        <v>0</v>
      </c>
      <c r="M24" s="93">
        <f t="shared" si="3"/>
        <v>0</v>
      </c>
      <c r="N24" s="93">
        <f t="shared" si="3"/>
        <v>0</v>
      </c>
      <c r="O24" s="93">
        <v>0</v>
      </c>
      <c r="P24" s="93"/>
      <c r="Q24" s="93">
        <f t="shared" si="4"/>
        <v>0</v>
      </c>
      <c r="R24" s="91" t="s">
        <v>53</v>
      </c>
      <c r="S24" s="91">
        <v>2</v>
      </c>
      <c r="T24" s="35">
        <v>41446</v>
      </c>
      <c r="U24" s="35">
        <v>41452</v>
      </c>
      <c r="V24" s="91" t="s">
        <v>165</v>
      </c>
      <c r="W24" s="35">
        <v>43465</v>
      </c>
      <c r="X24" s="91" t="s">
        <v>33</v>
      </c>
      <c r="Y24" s="35" t="s">
        <v>34</v>
      </c>
      <c r="Z24" s="4" t="e">
        <v>#N/A</v>
      </c>
      <c r="AA24" s="4" t="e">
        <v>#N/A</v>
      </c>
      <c r="AB24" s="4" t="e">
        <v>#N/A</v>
      </c>
      <c r="AC24" s="4" t="e">
        <v>#N/A</v>
      </c>
      <c r="AD24" s="7" t="e">
        <v>#N/A</v>
      </c>
      <c r="AE24" s="7" t="e">
        <v>#N/A</v>
      </c>
      <c r="AF24" s="4"/>
      <c r="AG24" s="4"/>
      <c r="AH24" s="4"/>
      <c r="AI24" s="4"/>
      <c r="AJ24" s="4"/>
      <c r="AK24" s="4"/>
    </row>
    <row r="25" spans="1:37" s="1" customFormat="1" ht="24.95" customHeight="1" x14ac:dyDescent="0.2">
      <c r="A25" s="92">
        <v>1</v>
      </c>
      <c r="B25" s="91" t="s">
        <v>163</v>
      </c>
      <c r="C25" s="91" t="s">
        <v>164</v>
      </c>
      <c r="D25" s="93" t="s">
        <v>42</v>
      </c>
      <c r="E25" s="91" t="s">
        <v>18</v>
      </c>
      <c r="F25" s="56">
        <v>1</v>
      </c>
      <c r="G25" s="94"/>
      <c r="H25" s="94">
        <v>12.7</v>
      </c>
      <c r="I25" s="94">
        <f t="shared" si="0"/>
        <v>0</v>
      </c>
      <c r="J25" s="94">
        <f t="shared" si="1"/>
        <v>0</v>
      </c>
      <c r="K25" s="94">
        <f t="shared" si="2"/>
        <v>0</v>
      </c>
      <c r="L25" s="93">
        <f t="shared" si="3"/>
        <v>0</v>
      </c>
      <c r="M25" s="93">
        <f t="shared" si="3"/>
        <v>0</v>
      </c>
      <c r="N25" s="93">
        <f t="shared" si="3"/>
        <v>0</v>
      </c>
      <c r="O25" s="93">
        <v>0</v>
      </c>
      <c r="P25" s="93"/>
      <c r="Q25" s="93">
        <f t="shared" si="4"/>
        <v>0</v>
      </c>
      <c r="R25" s="91" t="s">
        <v>67</v>
      </c>
      <c r="S25" s="91">
        <v>2</v>
      </c>
      <c r="T25" s="35">
        <v>41446</v>
      </c>
      <c r="U25" s="35">
        <v>41452</v>
      </c>
      <c r="V25" s="91" t="s">
        <v>165</v>
      </c>
      <c r="W25" s="35">
        <v>43465</v>
      </c>
      <c r="X25" s="91" t="s">
        <v>33</v>
      </c>
      <c r="Y25" s="35" t="s">
        <v>34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s="1" customFormat="1" ht="24.95" customHeight="1" x14ac:dyDescent="0.2">
      <c r="A26" s="92">
        <v>1</v>
      </c>
      <c r="B26" s="91" t="s">
        <v>163</v>
      </c>
      <c r="C26" s="91" t="s">
        <v>164</v>
      </c>
      <c r="D26" s="93" t="s">
        <v>43</v>
      </c>
      <c r="E26" s="91" t="s">
        <v>19</v>
      </c>
      <c r="F26" s="56">
        <v>1</v>
      </c>
      <c r="G26" s="94"/>
      <c r="H26" s="94">
        <v>12.5</v>
      </c>
      <c r="I26" s="94">
        <f t="shared" si="0"/>
        <v>12.5</v>
      </c>
      <c r="J26" s="94">
        <f t="shared" si="1"/>
        <v>0</v>
      </c>
      <c r="K26" s="94">
        <f t="shared" si="2"/>
        <v>12.5</v>
      </c>
      <c r="L26" s="93">
        <f t="shared" si="3"/>
        <v>1</v>
      </c>
      <c r="M26" s="93">
        <f t="shared" si="3"/>
        <v>0</v>
      </c>
      <c r="N26" s="93">
        <f t="shared" si="3"/>
        <v>1</v>
      </c>
      <c r="O26" s="93">
        <v>9</v>
      </c>
      <c r="P26" s="93"/>
      <c r="Q26" s="93">
        <f t="shared" ref="Q26:Q89" si="5">O26-P26</f>
        <v>9</v>
      </c>
      <c r="R26" s="91" t="s">
        <v>32</v>
      </c>
      <c r="S26" s="91">
        <v>2</v>
      </c>
      <c r="T26" s="35">
        <v>41446</v>
      </c>
      <c r="U26" s="35">
        <v>41452</v>
      </c>
      <c r="V26" s="91" t="s">
        <v>165</v>
      </c>
      <c r="W26" s="35">
        <v>43465</v>
      </c>
      <c r="X26" s="91" t="s">
        <v>33</v>
      </c>
      <c r="Y26" s="35" t="s">
        <v>34</v>
      </c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s="6" customFormat="1" ht="24.95" customHeight="1" x14ac:dyDescent="0.2">
      <c r="A27" s="22">
        <v>1</v>
      </c>
      <c r="B27" s="34" t="s">
        <v>163</v>
      </c>
      <c r="C27" s="34" t="s">
        <v>164</v>
      </c>
      <c r="D27" s="57">
        <f>COUNTA(D17:D26)</f>
        <v>10</v>
      </c>
      <c r="E27" s="34" t="s">
        <v>46</v>
      </c>
      <c r="F27" s="58"/>
      <c r="G27" s="59">
        <v>316.39999999999998</v>
      </c>
      <c r="H27" s="59">
        <f t="shared" ref="H27:O27" si="6">SUM(H17:H26)</f>
        <v>263.8</v>
      </c>
      <c r="I27" s="59">
        <f t="shared" si="6"/>
        <v>189.2</v>
      </c>
      <c r="J27" s="59">
        <f t="shared" si="6"/>
        <v>25.3</v>
      </c>
      <c r="K27" s="81">
        <f t="shared" si="6"/>
        <v>163.89999999999998</v>
      </c>
      <c r="L27" s="57">
        <f t="shared" si="6"/>
        <v>7</v>
      </c>
      <c r="M27" s="57">
        <f t="shared" si="6"/>
        <v>1</v>
      </c>
      <c r="N27" s="57">
        <f t="shared" si="6"/>
        <v>6</v>
      </c>
      <c r="O27" s="57">
        <f t="shared" si="6"/>
        <v>27</v>
      </c>
      <c r="P27" s="57"/>
      <c r="Q27" s="57">
        <f t="shared" si="5"/>
        <v>27</v>
      </c>
      <c r="R27" s="34"/>
      <c r="S27" s="34">
        <v>2</v>
      </c>
      <c r="T27" s="42">
        <v>41446</v>
      </c>
      <c r="U27" s="42">
        <v>41452</v>
      </c>
      <c r="V27" s="34" t="s">
        <v>165</v>
      </c>
      <c r="W27" s="42">
        <v>43465</v>
      </c>
      <c r="X27" s="34" t="s">
        <v>33</v>
      </c>
      <c r="Y27" s="42" t="s">
        <v>34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s="1" customFormat="1" ht="24.95" customHeight="1" x14ac:dyDescent="0.2">
      <c r="A28" s="92">
        <v>2</v>
      </c>
      <c r="B28" s="91" t="s">
        <v>163</v>
      </c>
      <c r="C28" s="91" t="s">
        <v>166</v>
      </c>
      <c r="D28" s="93" t="s">
        <v>31</v>
      </c>
      <c r="E28" s="91" t="s">
        <v>19</v>
      </c>
      <c r="F28" s="56">
        <v>1</v>
      </c>
      <c r="G28" s="94"/>
      <c r="H28" s="94">
        <v>17.5</v>
      </c>
      <c r="I28" s="94">
        <f t="shared" ref="I28:I39" si="7">IF(R28="Подлежит расселению",H28,IF(R28="Расселено",0,IF(R28="Пустующие",0,IF(R28="В суде",H28))))</f>
        <v>17.5</v>
      </c>
      <c r="J28" s="94">
        <f t="shared" ref="J28:J39" si="8">IF(E28="Муниципальная",I28,IF(E28="Частная",0))</f>
        <v>0</v>
      </c>
      <c r="K28" s="94">
        <f t="shared" ref="K28:K39" si="9">IF(E28="Муниципальная",0,IF(E28="Частная",I28))</f>
        <v>17.5</v>
      </c>
      <c r="L28" s="93">
        <f t="shared" ref="L28:N39" si="10">IF(I28&gt;0,1,IF(I28=0,0))</f>
        <v>1</v>
      </c>
      <c r="M28" s="93">
        <f t="shared" si="10"/>
        <v>0</v>
      </c>
      <c r="N28" s="93">
        <f t="shared" si="10"/>
        <v>1</v>
      </c>
      <c r="O28" s="93">
        <v>3</v>
      </c>
      <c r="P28" s="93"/>
      <c r="Q28" s="93">
        <f t="shared" si="5"/>
        <v>3</v>
      </c>
      <c r="R28" s="91" t="s">
        <v>32</v>
      </c>
      <c r="S28" s="91">
        <v>2</v>
      </c>
      <c r="T28" s="35">
        <v>41446</v>
      </c>
      <c r="U28" s="35">
        <v>41452</v>
      </c>
      <c r="V28" s="91" t="s">
        <v>167</v>
      </c>
      <c r="W28" s="35">
        <v>43465</v>
      </c>
      <c r="X28" s="91" t="s">
        <v>33</v>
      </c>
      <c r="Y28" s="35" t="s">
        <v>34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s="1" customFormat="1" ht="24.95" customHeight="1" x14ac:dyDescent="0.2">
      <c r="A29" s="92">
        <v>2</v>
      </c>
      <c r="B29" s="91" t="s">
        <v>163</v>
      </c>
      <c r="C29" s="91" t="s">
        <v>166</v>
      </c>
      <c r="D29" s="93" t="s">
        <v>36</v>
      </c>
      <c r="E29" s="91" t="s">
        <v>18</v>
      </c>
      <c r="F29" s="56">
        <v>2</v>
      </c>
      <c r="G29" s="94"/>
      <c r="H29" s="94">
        <v>36.4</v>
      </c>
      <c r="I29" s="94">
        <f t="shared" si="7"/>
        <v>0</v>
      </c>
      <c r="J29" s="94">
        <f t="shared" si="8"/>
        <v>0</v>
      </c>
      <c r="K29" s="94">
        <f t="shared" si="9"/>
        <v>0</v>
      </c>
      <c r="L29" s="93">
        <f t="shared" si="10"/>
        <v>0</v>
      </c>
      <c r="M29" s="93">
        <f t="shared" si="10"/>
        <v>0</v>
      </c>
      <c r="N29" s="93">
        <f t="shared" si="10"/>
        <v>0</v>
      </c>
      <c r="O29" s="93">
        <v>0</v>
      </c>
      <c r="P29" s="93"/>
      <c r="Q29" s="93">
        <f t="shared" si="5"/>
        <v>0</v>
      </c>
      <c r="R29" s="91" t="s">
        <v>67</v>
      </c>
      <c r="S29" s="91">
        <v>2</v>
      </c>
      <c r="T29" s="35">
        <v>41446</v>
      </c>
      <c r="U29" s="35">
        <v>41452</v>
      </c>
      <c r="V29" s="91" t="s">
        <v>167</v>
      </c>
      <c r="W29" s="35">
        <v>43465</v>
      </c>
      <c r="X29" s="91" t="s">
        <v>33</v>
      </c>
      <c r="Y29" s="35" t="s">
        <v>34</v>
      </c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s="1" customFormat="1" ht="24.95" customHeight="1" x14ac:dyDescent="0.2">
      <c r="A30" s="92">
        <v>2</v>
      </c>
      <c r="B30" s="91" t="s">
        <v>163</v>
      </c>
      <c r="C30" s="91" t="s">
        <v>166</v>
      </c>
      <c r="D30" s="93" t="s">
        <v>37</v>
      </c>
      <c r="E30" s="91" t="s">
        <v>19</v>
      </c>
      <c r="F30" s="56">
        <v>2</v>
      </c>
      <c r="G30" s="94"/>
      <c r="H30" s="94">
        <v>38</v>
      </c>
      <c r="I30" s="94">
        <f t="shared" si="7"/>
        <v>38</v>
      </c>
      <c r="J30" s="94">
        <f t="shared" si="8"/>
        <v>0</v>
      </c>
      <c r="K30" s="94">
        <f t="shared" si="9"/>
        <v>38</v>
      </c>
      <c r="L30" s="93">
        <f t="shared" si="10"/>
        <v>1</v>
      </c>
      <c r="M30" s="93">
        <f t="shared" si="10"/>
        <v>0</v>
      </c>
      <c r="N30" s="93">
        <f t="shared" si="10"/>
        <v>1</v>
      </c>
      <c r="O30" s="93">
        <v>3</v>
      </c>
      <c r="P30" s="93"/>
      <c r="Q30" s="93">
        <f t="shared" si="5"/>
        <v>3</v>
      </c>
      <c r="R30" s="91" t="s">
        <v>32</v>
      </c>
      <c r="S30" s="91">
        <v>2</v>
      </c>
      <c r="T30" s="35">
        <v>41446</v>
      </c>
      <c r="U30" s="35">
        <v>41452</v>
      </c>
      <c r="V30" s="91" t="s">
        <v>167</v>
      </c>
      <c r="W30" s="35">
        <v>43465</v>
      </c>
      <c r="X30" s="91" t="s">
        <v>33</v>
      </c>
      <c r="Y30" s="35" t="s">
        <v>34</v>
      </c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s="1" customFormat="1" ht="24.95" customHeight="1" x14ac:dyDescent="0.2">
      <c r="A31" s="92">
        <v>2</v>
      </c>
      <c r="B31" s="91" t="s">
        <v>163</v>
      </c>
      <c r="C31" s="91" t="s">
        <v>166</v>
      </c>
      <c r="D31" s="93" t="s">
        <v>39</v>
      </c>
      <c r="E31" s="91" t="s">
        <v>18</v>
      </c>
      <c r="F31" s="56">
        <v>1</v>
      </c>
      <c r="G31" s="94"/>
      <c r="H31" s="94">
        <v>15.1</v>
      </c>
      <c r="I31" s="94">
        <f t="shared" si="7"/>
        <v>15.1</v>
      </c>
      <c r="J31" s="94">
        <f t="shared" si="8"/>
        <v>15.1</v>
      </c>
      <c r="K31" s="94">
        <f t="shared" si="9"/>
        <v>0</v>
      </c>
      <c r="L31" s="93">
        <f t="shared" si="10"/>
        <v>1</v>
      </c>
      <c r="M31" s="93">
        <f t="shared" si="10"/>
        <v>1</v>
      </c>
      <c r="N31" s="93">
        <f t="shared" si="10"/>
        <v>0</v>
      </c>
      <c r="O31" s="93">
        <v>2</v>
      </c>
      <c r="P31" s="93"/>
      <c r="Q31" s="93">
        <f t="shared" si="5"/>
        <v>2</v>
      </c>
      <c r="R31" s="91" t="s">
        <v>32</v>
      </c>
      <c r="S31" s="91">
        <v>2</v>
      </c>
      <c r="T31" s="35">
        <v>41446</v>
      </c>
      <c r="U31" s="35">
        <v>41452</v>
      </c>
      <c r="V31" s="91" t="s">
        <v>167</v>
      </c>
      <c r="W31" s="35">
        <v>43465</v>
      </c>
      <c r="X31" s="91" t="s">
        <v>33</v>
      </c>
      <c r="Y31" s="35" t="s">
        <v>34</v>
      </c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s="1" customFormat="1" ht="24.95" customHeight="1" x14ac:dyDescent="0.2">
      <c r="A32" s="92">
        <v>2</v>
      </c>
      <c r="B32" s="91" t="s">
        <v>163</v>
      </c>
      <c r="C32" s="91" t="s">
        <v>166</v>
      </c>
      <c r="D32" s="93" t="s">
        <v>40</v>
      </c>
      <c r="E32" s="91" t="s">
        <v>18</v>
      </c>
      <c r="F32" s="56">
        <v>1</v>
      </c>
      <c r="G32" s="94"/>
      <c r="H32" s="94">
        <v>18.399999999999999</v>
      </c>
      <c r="I32" s="94">
        <f t="shared" si="7"/>
        <v>0</v>
      </c>
      <c r="J32" s="94">
        <f t="shared" si="8"/>
        <v>0</v>
      </c>
      <c r="K32" s="94">
        <f t="shared" si="9"/>
        <v>0</v>
      </c>
      <c r="L32" s="93">
        <f t="shared" si="10"/>
        <v>0</v>
      </c>
      <c r="M32" s="93">
        <f t="shared" si="10"/>
        <v>0</v>
      </c>
      <c r="N32" s="93">
        <f t="shared" si="10"/>
        <v>0</v>
      </c>
      <c r="O32" s="93">
        <v>0</v>
      </c>
      <c r="P32" s="93"/>
      <c r="Q32" s="93">
        <f t="shared" si="5"/>
        <v>0</v>
      </c>
      <c r="R32" s="91" t="s">
        <v>67</v>
      </c>
      <c r="S32" s="91">
        <v>2</v>
      </c>
      <c r="T32" s="35">
        <v>41446</v>
      </c>
      <c r="U32" s="35">
        <v>41452</v>
      </c>
      <c r="V32" s="91" t="s">
        <v>167</v>
      </c>
      <c r="W32" s="35">
        <v>43465</v>
      </c>
      <c r="X32" s="91" t="s">
        <v>33</v>
      </c>
      <c r="Y32" s="35" t="s">
        <v>34</v>
      </c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s="1" customFormat="1" ht="24.95" customHeight="1" x14ac:dyDescent="0.2">
      <c r="A33" s="92">
        <v>2</v>
      </c>
      <c r="B33" s="91" t="s">
        <v>163</v>
      </c>
      <c r="C33" s="91" t="s">
        <v>166</v>
      </c>
      <c r="D33" s="93" t="s">
        <v>41</v>
      </c>
      <c r="E33" s="91" t="s">
        <v>19</v>
      </c>
      <c r="F33" s="56">
        <v>1</v>
      </c>
      <c r="G33" s="94"/>
      <c r="H33" s="94">
        <v>18.2</v>
      </c>
      <c r="I33" s="94">
        <f t="shared" si="7"/>
        <v>18.2</v>
      </c>
      <c r="J33" s="94">
        <f t="shared" si="8"/>
        <v>0</v>
      </c>
      <c r="K33" s="94">
        <f t="shared" si="9"/>
        <v>18.2</v>
      </c>
      <c r="L33" s="93">
        <f t="shared" si="10"/>
        <v>1</v>
      </c>
      <c r="M33" s="93">
        <f t="shared" si="10"/>
        <v>0</v>
      </c>
      <c r="N33" s="93">
        <f t="shared" si="10"/>
        <v>1</v>
      </c>
      <c r="O33" s="93">
        <v>1</v>
      </c>
      <c r="P33" s="93"/>
      <c r="Q33" s="93">
        <f t="shared" si="5"/>
        <v>1</v>
      </c>
      <c r="R33" s="91" t="s">
        <v>32</v>
      </c>
      <c r="S33" s="91">
        <v>2</v>
      </c>
      <c r="T33" s="35">
        <v>41446</v>
      </c>
      <c r="U33" s="35">
        <v>41452</v>
      </c>
      <c r="V33" s="91" t="s">
        <v>167</v>
      </c>
      <c r="W33" s="35">
        <v>43465</v>
      </c>
      <c r="X33" s="91" t="s">
        <v>33</v>
      </c>
      <c r="Y33" s="35" t="s">
        <v>34</v>
      </c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s="1" customFormat="1" ht="24.95" customHeight="1" x14ac:dyDescent="0.2">
      <c r="A34" s="92">
        <v>2</v>
      </c>
      <c r="B34" s="91" t="s">
        <v>163</v>
      </c>
      <c r="C34" s="91" t="s">
        <v>166</v>
      </c>
      <c r="D34" s="93" t="s">
        <v>42</v>
      </c>
      <c r="E34" s="91" t="s">
        <v>18</v>
      </c>
      <c r="F34" s="56">
        <v>2</v>
      </c>
      <c r="G34" s="94"/>
      <c r="H34" s="94">
        <v>36.6</v>
      </c>
      <c r="I34" s="94">
        <f t="shared" si="7"/>
        <v>0</v>
      </c>
      <c r="J34" s="94">
        <f t="shared" si="8"/>
        <v>0</v>
      </c>
      <c r="K34" s="94">
        <f t="shared" si="9"/>
        <v>0</v>
      </c>
      <c r="L34" s="93">
        <f t="shared" si="10"/>
        <v>0</v>
      </c>
      <c r="M34" s="93">
        <f t="shared" si="10"/>
        <v>0</v>
      </c>
      <c r="N34" s="93">
        <f t="shared" si="10"/>
        <v>0</v>
      </c>
      <c r="O34" s="93">
        <v>0</v>
      </c>
      <c r="P34" s="93"/>
      <c r="Q34" s="93">
        <f t="shared" si="5"/>
        <v>0</v>
      </c>
      <c r="R34" s="91" t="s">
        <v>53</v>
      </c>
      <c r="S34" s="91">
        <v>2</v>
      </c>
      <c r="T34" s="35">
        <v>41446</v>
      </c>
      <c r="U34" s="35">
        <v>41452</v>
      </c>
      <c r="V34" s="91" t="s">
        <v>167</v>
      </c>
      <c r="W34" s="35">
        <v>43465</v>
      </c>
      <c r="X34" s="91" t="s">
        <v>33</v>
      </c>
      <c r="Y34" s="35" t="s">
        <v>34</v>
      </c>
      <c r="Z34" s="4" t="s">
        <v>168</v>
      </c>
      <c r="AA34" s="4">
        <v>57</v>
      </c>
      <c r="AB34" s="4">
        <v>2</v>
      </c>
      <c r="AC34" s="4">
        <v>42.8</v>
      </c>
      <c r="AD34" s="7" t="s">
        <v>169</v>
      </c>
      <c r="AE34" s="7">
        <v>0</v>
      </c>
      <c r="AF34" s="4"/>
      <c r="AG34" s="4"/>
      <c r="AH34" s="4"/>
      <c r="AI34" s="4"/>
      <c r="AJ34" s="4"/>
      <c r="AK34" s="4"/>
    </row>
    <row r="35" spans="1:37" s="1" customFormat="1" ht="24.95" customHeight="1" x14ac:dyDescent="0.2">
      <c r="A35" s="92">
        <v>2</v>
      </c>
      <c r="B35" s="91" t="s">
        <v>163</v>
      </c>
      <c r="C35" s="91" t="s">
        <v>166</v>
      </c>
      <c r="D35" s="93" t="s">
        <v>43</v>
      </c>
      <c r="E35" s="91" t="s">
        <v>18</v>
      </c>
      <c r="F35" s="56">
        <v>1</v>
      </c>
      <c r="G35" s="94"/>
      <c r="H35" s="94">
        <v>18.2</v>
      </c>
      <c r="I35" s="94">
        <f t="shared" si="7"/>
        <v>18.2</v>
      </c>
      <c r="J35" s="94">
        <f t="shared" si="8"/>
        <v>18.2</v>
      </c>
      <c r="K35" s="94">
        <f t="shared" si="9"/>
        <v>0</v>
      </c>
      <c r="L35" s="93">
        <f t="shared" si="10"/>
        <v>1</v>
      </c>
      <c r="M35" s="93">
        <f t="shared" si="10"/>
        <v>1</v>
      </c>
      <c r="N35" s="93">
        <f t="shared" si="10"/>
        <v>0</v>
      </c>
      <c r="O35" s="93">
        <v>1</v>
      </c>
      <c r="P35" s="93"/>
      <c r="Q35" s="93">
        <f t="shared" si="5"/>
        <v>1</v>
      </c>
      <c r="R35" s="91" t="s">
        <v>32</v>
      </c>
      <c r="S35" s="91">
        <v>2</v>
      </c>
      <c r="T35" s="35">
        <v>41446</v>
      </c>
      <c r="U35" s="35">
        <v>41452</v>
      </c>
      <c r="V35" s="91" t="s">
        <v>167</v>
      </c>
      <c r="W35" s="35">
        <v>43465</v>
      </c>
      <c r="X35" s="91" t="s">
        <v>33</v>
      </c>
      <c r="Y35" s="35" t="s">
        <v>34</v>
      </c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s="1" customFormat="1" ht="24.95" customHeight="1" x14ac:dyDescent="0.2">
      <c r="A36" s="92">
        <v>2</v>
      </c>
      <c r="B36" s="91" t="s">
        <v>163</v>
      </c>
      <c r="C36" s="91" t="s">
        <v>166</v>
      </c>
      <c r="D36" s="93" t="s">
        <v>45</v>
      </c>
      <c r="E36" s="91" t="s">
        <v>18</v>
      </c>
      <c r="F36" s="56">
        <v>1</v>
      </c>
      <c r="G36" s="94"/>
      <c r="H36" s="94">
        <v>35.5</v>
      </c>
      <c r="I36" s="94">
        <f t="shared" si="7"/>
        <v>0</v>
      </c>
      <c r="J36" s="94">
        <f t="shared" si="8"/>
        <v>0</v>
      </c>
      <c r="K36" s="94">
        <f t="shared" si="9"/>
        <v>0</v>
      </c>
      <c r="L36" s="93">
        <f t="shared" si="10"/>
        <v>0</v>
      </c>
      <c r="M36" s="93">
        <f t="shared" si="10"/>
        <v>0</v>
      </c>
      <c r="N36" s="93">
        <f t="shared" si="10"/>
        <v>0</v>
      </c>
      <c r="O36" s="93">
        <v>0</v>
      </c>
      <c r="P36" s="93"/>
      <c r="Q36" s="93">
        <f t="shared" si="5"/>
        <v>0</v>
      </c>
      <c r="R36" s="91" t="s">
        <v>67</v>
      </c>
      <c r="S36" s="91">
        <v>2</v>
      </c>
      <c r="T36" s="35">
        <v>41446</v>
      </c>
      <c r="U36" s="35">
        <v>41452</v>
      </c>
      <c r="V36" s="91" t="s">
        <v>167</v>
      </c>
      <c r="W36" s="35">
        <v>43465</v>
      </c>
      <c r="X36" s="91" t="s">
        <v>33</v>
      </c>
      <c r="Y36" s="35" t="s">
        <v>34</v>
      </c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s="1" customFormat="1" ht="24.95" customHeight="1" x14ac:dyDescent="0.2">
      <c r="A37" s="92">
        <v>2</v>
      </c>
      <c r="B37" s="91" t="s">
        <v>163</v>
      </c>
      <c r="C37" s="91" t="s">
        <v>166</v>
      </c>
      <c r="D37" s="93" t="s">
        <v>48</v>
      </c>
      <c r="E37" s="91" t="s">
        <v>18</v>
      </c>
      <c r="F37" s="56">
        <v>1</v>
      </c>
      <c r="G37" s="94"/>
      <c r="H37" s="94">
        <v>18.399999999999999</v>
      </c>
      <c r="I37" s="94">
        <f t="shared" si="7"/>
        <v>0</v>
      </c>
      <c r="J37" s="94">
        <f t="shared" si="8"/>
        <v>0</v>
      </c>
      <c r="K37" s="94">
        <f t="shared" si="9"/>
        <v>0</v>
      </c>
      <c r="L37" s="93">
        <f t="shared" si="10"/>
        <v>0</v>
      </c>
      <c r="M37" s="93">
        <f t="shared" si="10"/>
        <v>0</v>
      </c>
      <c r="N37" s="93">
        <f t="shared" si="10"/>
        <v>0</v>
      </c>
      <c r="O37" s="93">
        <v>0</v>
      </c>
      <c r="P37" s="93"/>
      <c r="Q37" s="93">
        <f t="shared" si="5"/>
        <v>0</v>
      </c>
      <c r="R37" s="91" t="s">
        <v>67</v>
      </c>
      <c r="S37" s="91">
        <v>2</v>
      </c>
      <c r="T37" s="35">
        <v>41446</v>
      </c>
      <c r="U37" s="35">
        <v>41452</v>
      </c>
      <c r="V37" s="91" t="s">
        <v>167</v>
      </c>
      <c r="W37" s="35">
        <v>43465</v>
      </c>
      <c r="X37" s="91" t="s">
        <v>33</v>
      </c>
      <c r="Y37" s="35" t="s">
        <v>34</v>
      </c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1" customFormat="1" ht="24.95" customHeight="1" x14ac:dyDescent="0.2">
      <c r="A38" s="92">
        <v>2</v>
      </c>
      <c r="B38" s="91" t="s">
        <v>163</v>
      </c>
      <c r="C38" s="91" t="s">
        <v>166</v>
      </c>
      <c r="D38" s="93" t="s">
        <v>51</v>
      </c>
      <c r="E38" s="91" t="s">
        <v>18</v>
      </c>
      <c r="F38" s="56">
        <v>1</v>
      </c>
      <c r="G38" s="94"/>
      <c r="H38" s="94">
        <v>18</v>
      </c>
      <c r="I38" s="94">
        <f t="shared" si="7"/>
        <v>0</v>
      </c>
      <c r="J38" s="94">
        <f t="shared" si="8"/>
        <v>0</v>
      </c>
      <c r="K38" s="94">
        <f t="shared" si="9"/>
        <v>0</v>
      </c>
      <c r="L38" s="93">
        <f t="shared" si="10"/>
        <v>0</v>
      </c>
      <c r="M38" s="93">
        <f t="shared" si="10"/>
        <v>0</v>
      </c>
      <c r="N38" s="93">
        <f t="shared" si="10"/>
        <v>0</v>
      </c>
      <c r="O38" s="93">
        <v>0</v>
      </c>
      <c r="P38" s="93"/>
      <c r="Q38" s="93">
        <f t="shared" si="5"/>
        <v>0</v>
      </c>
      <c r="R38" s="91" t="s">
        <v>67</v>
      </c>
      <c r="S38" s="91">
        <v>2</v>
      </c>
      <c r="T38" s="35">
        <v>41446</v>
      </c>
      <c r="U38" s="35">
        <v>41452</v>
      </c>
      <c r="V38" s="91" t="s">
        <v>167</v>
      </c>
      <c r="W38" s="35">
        <v>43465</v>
      </c>
      <c r="X38" s="91" t="s">
        <v>33</v>
      </c>
      <c r="Y38" s="35" t="s">
        <v>34</v>
      </c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s="1" customFormat="1" ht="24.95" customHeight="1" x14ac:dyDescent="0.2">
      <c r="A39" s="92">
        <v>2</v>
      </c>
      <c r="B39" s="91" t="s">
        <v>163</v>
      </c>
      <c r="C39" s="91" t="s">
        <v>166</v>
      </c>
      <c r="D39" s="93" t="s">
        <v>52</v>
      </c>
      <c r="E39" s="91" t="s">
        <v>18</v>
      </c>
      <c r="F39" s="56">
        <v>2</v>
      </c>
      <c r="G39" s="94"/>
      <c r="H39" s="94">
        <v>43.7</v>
      </c>
      <c r="I39" s="94">
        <f t="shared" si="7"/>
        <v>43.7</v>
      </c>
      <c r="J39" s="94">
        <f t="shared" si="8"/>
        <v>43.7</v>
      </c>
      <c r="K39" s="94">
        <f t="shared" si="9"/>
        <v>0</v>
      </c>
      <c r="L39" s="93">
        <f t="shared" si="10"/>
        <v>1</v>
      </c>
      <c r="M39" s="93">
        <f t="shared" si="10"/>
        <v>1</v>
      </c>
      <c r="N39" s="93">
        <f t="shared" si="10"/>
        <v>0</v>
      </c>
      <c r="O39" s="93">
        <v>3</v>
      </c>
      <c r="P39" s="93"/>
      <c r="Q39" s="93">
        <f t="shared" si="5"/>
        <v>3</v>
      </c>
      <c r="R39" s="91" t="s">
        <v>32</v>
      </c>
      <c r="S39" s="91">
        <v>2</v>
      </c>
      <c r="T39" s="35">
        <v>41446</v>
      </c>
      <c r="U39" s="35">
        <v>41452</v>
      </c>
      <c r="V39" s="91" t="s">
        <v>167</v>
      </c>
      <c r="W39" s="35">
        <v>43465</v>
      </c>
      <c r="X39" s="91" t="s">
        <v>33</v>
      </c>
      <c r="Y39" s="35" t="s">
        <v>34</v>
      </c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6" customFormat="1" ht="24.95" customHeight="1" x14ac:dyDescent="0.2">
      <c r="A40" s="22">
        <v>2</v>
      </c>
      <c r="B40" s="34" t="s">
        <v>163</v>
      </c>
      <c r="C40" s="34" t="s">
        <v>166</v>
      </c>
      <c r="D40" s="57">
        <f>COUNTA(D28:D39)</f>
        <v>12</v>
      </c>
      <c r="E40" s="34" t="s">
        <v>46</v>
      </c>
      <c r="F40" s="58"/>
      <c r="G40" s="59">
        <v>388.2</v>
      </c>
      <c r="H40" s="59">
        <f t="shared" ref="H40:O40" si="11">SUM(H28:H39)</f>
        <v>313.99999999999994</v>
      </c>
      <c r="I40" s="59">
        <f t="shared" si="11"/>
        <v>150.69999999999999</v>
      </c>
      <c r="J40" s="59">
        <f t="shared" si="11"/>
        <v>77</v>
      </c>
      <c r="K40" s="59">
        <f t="shared" si="11"/>
        <v>73.7</v>
      </c>
      <c r="L40" s="57">
        <f t="shared" si="11"/>
        <v>6</v>
      </c>
      <c r="M40" s="57">
        <f t="shared" si="11"/>
        <v>3</v>
      </c>
      <c r="N40" s="57">
        <f t="shared" si="11"/>
        <v>3</v>
      </c>
      <c r="O40" s="57">
        <f t="shared" si="11"/>
        <v>13</v>
      </c>
      <c r="P40" s="57"/>
      <c r="Q40" s="57">
        <f t="shared" si="5"/>
        <v>13</v>
      </c>
      <c r="R40" s="34"/>
      <c r="S40" s="34">
        <v>2</v>
      </c>
      <c r="T40" s="42">
        <v>41446</v>
      </c>
      <c r="U40" s="42">
        <v>41452</v>
      </c>
      <c r="V40" s="34" t="s">
        <v>167</v>
      </c>
      <c r="W40" s="42">
        <v>43465</v>
      </c>
      <c r="X40" s="34" t="s">
        <v>33</v>
      </c>
      <c r="Y40" s="42" t="s">
        <v>34</v>
      </c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s="1" customFormat="1" ht="24.95" customHeight="1" x14ac:dyDescent="0.2">
      <c r="A41" s="92">
        <v>3</v>
      </c>
      <c r="B41" s="91" t="s">
        <v>163</v>
      </c>
      <c r="C41" s="91" t="s">
        <v>170</v>
      </c>
      <c r="D41" s="93" t="s">
        <v>31</v>
      </c>
      <c r="E41" s="91" t="s">
        <v>19</v>
      </c>
      <c r="F41" s="56">
        <v>1</v>
      </c>
      <c r="G41" s="94"/>
      <c r="H41" s="94">
        <v>33.9</v>
      </c>
      <c r="I41" s="94">
        <f t="shared" ref="I41:I51" si="12">IF(R41="Подлежит расселению",H41,IF(R41="Расселено",0,IF(R41="Пустующие",0,IF(R41="В суде",H41))))</f>
        <v>0</v>
      </c>
      <c r="J41" s="94">
        <f t="shared" ref="J41:J51" si="13">IF(E41="Муниципальная",I41,IF(E41="Частная",0))</f>
        <v>0</v>
      </c>
      <c r="K41" s="94">
        <f t="shared" ref="K41:K51" si="14">IF(E41="Муниципальная",0,IF(E41="Частная",I41))</f>
        <v>0</v>
      </c>
      <c r="L41" s="93">
        <f t="shared" ref="L41:N51" si="15">IF(I41&gt;0,1,IF(I41=0,0))</f>
        <v>0</v>
      </c>
      <c r="M41" s="93">
        <f t="shared" si="15"/>
        <v>0</v>
      </c>
      <c r="N41" s="93">
        <f t="shared" si="15"/>
        <v>0</v>
      </c>
      <c r="O41" s="93">
        <v>0</v>
      </c>
      <c r="P41" s="93"/>
      <c r="Q41" s="93">
        <f t="shared" si="5"/>
        <v>0</v>
      </c>
      <c r="R41" s="91" t="s">
        <v>53</v>
      </c>
      <c r="S41" s="91">
        <v>2</v>
      </c>
      <c r="T41" s="35">
        <v>41446</v>
      </c>
      <c r="U41" s="35">
        <v>41452</v>
      </c>
      <c r="V41" s="91" t="s">
        <v>171</v>
      </c>
      <c r="W41" s="35">
        <v>43465</v>
      </c>
      <c r="X41" s="91" t="s">
        <v>33</v>
      </c>
      <c r="Y41" s="35" t="s">
        <v>34</v>
      </c>
      <c r="Z41" s="4" t="s">
        <v>168</v>
      </c>
      <c r="AA41" s="4">
        <v>43</v>
      </c>
      <c r="AB41" s="4">
        <v>1</v>
      </c>
      <c r="AC41" s="4">
        <v>43.4</v>
      </c>
      <c r="AD41" s="7">
        <v>0</v>
      </c>
      <c r="AE41" s="7" t="s">
        <v>172</v>
      </c>
      <c r="AF41" s="4"/>
      <c r="AG41" s="4"/>
      <c r="AH41" s="4"/>
      <c r="AI41" s="4"/>
      <c r="AJ41" s="4"/>
      <c r="AK41" s="4"/>
    </row>
    <row r="42" spans="1:37" s="1" customFormat="1" ht="24.95" customHeight="1" x14ac:dyDescent="0.2">
      <c r="A42" s="92">
        <v>3</v>
      </c>
      <c r="B42" s="91" t="s">
        <v>163</v>
      </c>
      <c r="C42" s="91" t="s">
        <v>170</v>
      </c>
      <c r="D42" s="93" t="s">
        <v>35</v>
      </c>
      <c r="E42" s="91" t="s">
        <v>18</v>
      </c>
      <c r="F42" s="56">
        <v>2</v>
      </c>
      <c r="G42" s="94"/>
      <c r="H42" s="94">
        <v>36.9</v>
      </c>
      <c r="I42" s="94">
        <f t="shared" si="12"/>
        <v>0</v>
      </c>
      <c r="J42" s="94">
        <f t="shared" si="13"/>
        <v>0</v>
      </c>
      <c r="K42" s="94">
        <f t="shared" si="14"/>
        <v>0</v>
      </c>
      <c r="L42" s="93">
        <f t="shared" si="15"/>
        <v>0</v>
      </c>
      <c r="M42" s="93">
        <f t="shared" si="15"/>
        <v>0</v>
      </c>
      <c r="N42" s="93">
        <f t="shared" si="15"/>
        <v>0</v>
      </c>
      <c r="O42" s="93">
        <v>0</v>
      </c>
      <c r="P42" s="93"/>
      <c r="Q42" s="93">
        <f t="shared" si="5"/>
        <v>0</v>
      </c>
      <c r="R42" s="91" t="s">
        <v>53</v>
      </c>
      <c r="S42" s="91">
        <v>2</v>
      </c>
      <c r="T42" s="35">
        <v>41446</v>
      </c>
      <c r="U42" s="35">
        <v>41452</v>
      </c>
      <c r="V42" s="91" t="s">
        <v>171</v>
      </c>
      <c r="W42" s="35">
        <v>43465</v>
      </c>
      <c r="X42" s="91" t="s">
        <v>33</v>
      </c>
      <c r="Y42" s="35" t="s">
        <v>34</v>
      </c>
      <c r="Z42" s="4" t="s">
        <v>168</v>
      </c>
      <c r="AA42" s="4">
        <v>79</v>
      </c>
      <c r="AB42" s="4">
        <v>2</v>
      </c>
      <c r="AC42" s="4">
        <v>42.8</v>
      </c>
      <c r="AD42" s="7" t="s">
        <v>173</v>
      </c>
      <c r="AE42" s="7">
        <v>0</v>
      </c>
      <c r="AF42" s="4"/>
      <c r="AG42" s="4"/>
      <c r="AH42" s="4"/>
      <c r="AI42" s="4"/>
      <c r="AJ42" s="4"/>
      <c r="AK42" s="4"/>
    </row>
    <row r="43" spans="1:37" s="1" customFormat="1" ht="24.95" customHeight="1" x14ac:dyDescent="0.2">
      <c r="A43" s="92">
        <v>3</v>
      </c>
      <c r="B43" s="91" t="s">
        <v>163</v>
      </c>
      <c r="C43" s="91" t="s">
        <v>170</v>
      </c>
      <c r="D43" s="93" t="s">
        <v>36</v>
      </c>
      <c r="E43" s="91" t="s">
        <v>19</v>
      </c>
      <c r="F43" s="56">
        <v>2</v>
      </c>
      <c r="G43" s="94"/>
      <c r="H43" s="94">
        <v>56.4</v>
      </c>
      <c r="I43" s="94">
        <f t="shared" si="12"/>
        <v>0</v>
      </c>
      <c r="J43" s="94">
        <f t="shared" si="13"/>
        <v>0</v>
      </c>
      <c r="K43" s="94">
        <f t="shared" si="14"/>
        <v>0</v>
      </c>
      <c r="L43" s="93">
        <f t="shared" si="15"/>
        <v>0</v>
      </c>
      <c r="M43" s="93">
        <f t="shared" si="15"/>
        <v>0</v>
      </c>
      <c r="N43" s="93">
        <f t="shared" si="15"/>
        <v>0</v>
      </c>
      <c r="O43" s="93">
        <v>0</v>
      </c>
      <c r="P43" s="93"/>
      <c r="Q43" s="93">
        <f t="shared" si="5"/>
        <v>0</v>
      </c>
      <c r="R43" s="91" t="s">
        <v>53</v>
      </c>
      <c r="S43" s="91">
        <v>2</v>
      </c>
      <c r="T43" s="35">
        <v>41446</v>
      </c>
      <c r="U43" s="35">
        <v>41452</v>
      </c>
      <c r="V43" s="91" t="s">
        <v>171</v>
      </c>
      <c r="W43" s="35">
        <v>43465</v>
      </c>
      <c r="X43" s="91" t="s">
        <v>33</v>
      </c>
      <c r="Y43" s="35" t="s">
        <v>34</v>
      </c>
      <c r="Z43" s="4" t="s">
        <v>168</v>
      </c>
      <c r="AA43" s="4">
        <v>70</v>
      </c>
      <c r="AB43" s="4">
        <v>2</v>
      </c>
      <c r="AC43" s="4">
        <v>56.9</v>
      </c>
      <c r="AD43" s="7">
        <v>0</v>
      </c>
      <c r="AE43" s="7" t="s">
        <v>174</v>
      </c>
      <c r="AF43" s="4"/>
      <c r="AG43" s="4"/>
      <c r="AH43" s="4"/>
      <c r="AI43" s="4"/>
      <c r="AJ43" s="4"/>
      <c r="AK43" s="4"/>
    </row>
    <row r="44" spans="1:37" s="1" customFormat="1" ht="24.95" customHeight="1" x14ac:dyDescent="0.2">
      <c r="A44" s="92">
        <v>3</v>
      </c>
      <c r="B44" s="91" t="s">
        <v>163</v>
      </c>
      <c r="C44" s="91" t="s">
        <v>170</v>
      </c>
      <c r="D44" s="93" t="s">
        <v>37</v>
      </c>
      <c r="E44" s="91" t="s">
        <v>18</v>
      </c>
      <c r="F44" s="56">
        <v>1</v>
      </c>
      <c r="G44" s="94"/>
      <c r="H44" s="94">
        <v>17.899999999999999</v>
      </c>
      <c r="I44" s="94">
        <f t="shared" si="12"/>
        <v>0</v>
      </c>
      <c r="J44" s="94">
        <f t="shared" si="13"/>
        <v>0</v>
      </c>
      <c r="K44" s="94">
        <f t="shared" si="14"/>
        <v>0</v>
      </c>
      <c r="L44" s="93">
        <f t="shared" si="15"/>
        <v>0</v>
      </c>
      <c r="M44" s="93">
        <f t="shared" si="15"/>
        <v>0</v>
      </c>
      <c r="N44" s="93">
        <f t="shared" si="15"/>
        <v>0</v>
      </c>
      <c r="O44" s="93">
        <v>0</v>
      </c>
      <c r="P44" s="93"/>
      <c r="Q44" s="93">
        <f t="shared" si="5"/>
        <v>0</v>
      </c>
      <c r="R44" s="91" t="s">
        <v>67</v>
      </c>
      <c r="S44" s="91">
        <v>2</v>
      </c>
      <c r="T44" s="35">
        <v>41446</v>
      </c>
      <c r="U44" s="35">
        <v>41452</v>
      </c>
      <c r="V44" s="91" t="s">
        <v>171</v>
      </c>
      <c r="W44" s="35">
        <v>43465</v>
      </c>
      <c r="X44" s="91" t="s">
        <v>33</v>
      </c>
      <c r="Y44" s="35" t="s">
        <v>34</v>
      </c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s="1" customFormat="1" ht="24.95" customHeight="1" x14ac:dyDescent="0.2">
      <c r="A45" s="92">
        <v>3</v>
      </c>
      <c r="B45" s="91" t="s">
        <v>163</v>
      </c>
      <c r="C45" s="91" t="s">
        <v>170</v>
      </c>
      <c r="D45" s="93" t="s">
        <v>38</v>
      </c>
      <c r="E45" s="91" t="s">
        <v>18</v>
      </c>
      <c r="F45" s="56">
        <v>1</v>
      </c>
      <c r="G45" s="94"/>
      <c r="H45" s="94">
        <v>18.8</v>
      </c>
      <c r="I45" s="94">
        <f t="shared" si="12"/>
        <v>18.8</v>
      </c>
      <c r="J45" s="94">
        <f t="shared" si="13"/>
        <v>18.8</v>
      </c>
      <c r="K45" s="94">
        <f t="shared" si="14"/>
        <v>0</v>
      </c>
      <c r="L45" s="93">
        <f t="shared" si="15"/>
        <v>1</v>
      </c>
      <c r="M45" s="93">
        <f t="shared" si="15"/>
        <v>1</v>
      </c>
      <c r="N45" s="93">
        <f t="shared" si="15"/>
        <v>0</v>
      </c>
      <c r="O45" s="93">
        <v>1</v>
      </c>
      <c r="P45" s="93"/>
      <c r="Q45" s="93">
        <f t="shared" si="5"/>
        <v>1</v>
      </c>
      <c r="R45" s="91" t="s">
        <v>32</v>
      </c>
      <c r="S45" s="91">
        <v>2</v>
      </c>
      <c r="T45" s="35">
        <v>41446</v>
      </c>
      <c r="U45" s="35">
        <v>41452</v>
      </c>
      <c r="V45" s="91" t="s">
        <v>171</v>
      </c>
      <c r="W45" s="35">
        <v>43465</v>
      </c>
      <c r="X45" s="91" t="s">
        <v>33</v>
      </c>
      <c r="Y45" s="35" t="s">
        <v>34</v>
      </c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s="1" customFormat="1" ht="24.95" customHeight="1" x14ac:dyDescent="0.2">
      <c r="A46" s="92">
        <v>3</v>
      </c>
      <c r="B46" s="91" t="s">
        <v>163</v>
      </c>
      <c r="C46" s="91" t="s">
        <v>170</v>
      </c>
      <c r="D46" s="93" t="s">
        <v>39</v>
      </c>
      <c r="E46" s="91" t="s">
        <v>19</v>
      </c>
      <c r="F46" s="56">
        <v>2</v>
      </c>
      <c r="G46" s="94"/>
      <c r="H46" s="94">
        <v>36.5</v>
      </c>
      <c r="I46" s="94">
        <f t="shared" si="12"/>
        <v>0</v>
      </c>
      <c r="J46" s="94">
        <f t="shared" si="13"/>
        <v>0</v>
      </c>
      <c r="K46" s="94">
        <f t="shared" si="14"/>
        <v>0</v>
      </c>
      <c r="L46" s="93">
        <f t="shared" si="15"/>
        <v>0</v>
      </c>
      <c r="M46" s="93">
        <f t="shared" si="15"/>
        <v>0</v>
      </c>
      <c r="N46" s="93">
        <f t="shared" si="15"/>
        <v>0</v>
      </c>
      <c r="O46" s="93">
        <v>0</v>
      </c>
      <c r="P46" s="93"/>
      <c r="Q46" s="93">
        <f t="shared" si="5"/>
        <v>0</v>
      </c>
      <c r="R46" s="91" t="s">
        <v>53</v>
      </c>
      <c r="S46" s="91">
        <v>2</v>
      </c>
      <c r="T46" s="35">
        <v>41446</v>
      </c>
      <c r="U46" s="35">
        <v>41452</v>
      </c>
      <c r="V46" s="91" t="s">
        <v>171</v>
      </c>
      <c r="W46" s="35">
        <v>43465</v>
      </c>
      <c r="X46" s="91" t="s">
        <v>33</v>
      </c>
      <c r="Y46" s="35" t="s">
        <v>34</v>
      </c>
      <c r="Z46" s="4" t="s">
        <v>168</v>
      </c>
      <c r="AA46" s="4">
        <v>50</v>
      </c>
      <c r="AB46" s="4">
        <v>2</v>
      </c>
      <c r="AC46" s="4">
        <v>42.8</v>
      </c>
      <c r="AD46" s="7">
        <v>0</v>
      </c>
      <c r="AE46" s="7" t="s">
        <v>175</v>
      </c>
      <c r="AF46" s="4"/>
      <c r="AG46" s="4"/>
      <c r="AH46" s="4"/>
      <c r="AI46" s="4"/>
      <c r="AJ46" s="4"/>
      <c r="AK46" s="4"/>
    </row>
    <row r="47" spans="1:37" s="1" customFormat="1" ht="24.95" customHeight="1" x14ac:dyDescent="0.2">
      <c r="A47" s="92">
        <v>3</v>
      </c>
      <c r="B47" s="91" t="s">
        <v>163</v>
      </c>
      <c r="C47" s="91" t="s">
        <v>170</v>
      </c>
      <c r="D47" s="93" t="s">
        <v>40</v>
      </c>
      <c r="E47" s="91" t="s">
        <v>19</v>
      </c>
      <c r="F47" s="56">
        <v>2</v>
      </c>
      <c r="G47" s="94"/>
      <c r="H47" s="94">
        <v>36.299999999999997</v>
      </c>
      <c r="I47" s="94">
        <f t="shared" si="12"/>
        <v>0</v>
      </c>
      <c r="J47" s="94">
        <f t="shared" si="13"/>
        <v>0</v>
      </c>
      <c r="K47" s="94">
        <f t="shared" si="14"/>
        <v>0</v>
      </c>
      <c r="L47" s="93">
        <f t="shared" si="15"/>
        <v>0</v>
      </c>
      <c r="M47" s="93">
        <f t="shared" si="15"/>
        <v>0</v>
      </c>
      <c r="N47" s="93">
        <f t="shared" si="15"/>
        <v>0</v>
      </c>
      <c r="O47" s="93">
        <v>0</v>
      </c>
      <c r="P47" s="93"/>
      <c r="Q47" s="93">
        <f t="shared" si="5"/>
        <v>0</v>
      </c>
      <c r="R47" s="91" t="s">
        <v>53</v>
      </c>
      <c r="S47" s="91">
        <v>2</v>
      </c>
      <c r="T47" s="35">
        <v>41446</v>
      </c>
      <c r="U47" s="35">
        <v>41452</v>
      </c>
      <c r="V47" s="91" t="s">
        <v>171</v>
      </c>
      <c r="W47" s="35">
        <v>43465</v>
      </c>
      <c r="X47" s="91" t="s">
        <v>33</v>
      </c>
      <c r="Y47" s="35" t="s">
        <v>34</v>
      </c>
      <c r="Z47" s="4" t="s">
        <v>168</v>
      </c>
      <c r="AA47" s="4">
        <v>55</v>
      </c>
      <c r="AB47" s="4">
        <v>2</v>
      </c>
      <c r="AC47" s="4">
        <v>42.1</v>
      </c>
      <c r="AD47" s="7">
        <v>0</v>
      </c>
      <c r="AE47" s="7" t="s">
        <v>176</v>
      </c>
      <c r="AF47" s="4"/>
      <c r="AG47" s="4"/>
      <c r="AH47" s="4"/>
      <c r="AI47" s="4"/>
      <c r="AJ47" s="4"/>
      <c r="AK47" s="4"/>
    </row>
    <row r="48" spans="1:37" s="1" customFormat="1" ht="24.95" customHeight="1" x14ac:dyDescent="0.2">
      <c r="A48" s="92">
        <v>3</v>
      </c>
      <c r="B48" s="91" t="s">
        <v>163</v>
      </c>
      <c r="C48" s="91" t="s">
        <v>170</v>
      </c>
      <c r="D48" s="93" t="s">
        <v>177</v>
      </c>
      <c r="E48" s="91" t="s">
        <v>18</v>
      </c>
      <c r="F48" s="56">
        <v>1</v>
      </c>
      <c r="G48" s="94"/>
      <c r="H48" s="94">
        <v>12.3</v>
      </c>
      <c r="I48" s="94">
        <f t="shared" si="12"/>
        <v>0</v>
      </c>
      <c r="J48" s="94">
        <f t="shared" si="13"/>
        <v>0</v>
      </c>
      <c r="K48" s="94">
        <f t="shared" si="14"/>
        <v>0</v>
      </c>
      <c r="L48" s="93">
        <f t="shared" si="15"/>
        <v>0</v>
      </c>
      <c r="M48" s="93">
        <f t="shared" si="15"/>
        <v>0</v>
      </c>
      <c r="N48" s="93">
        <f t="shared" si="15"/>
        <v>0</v>
      </c>
      <c r="O48" s="93">
        <v>0</v>
      </c>
      <c r="P48" s="93"/>
      <c r="Q48" s="93">
        <f t="shared" si="5"/>
        <v>0</v>
      </c>
      <c r="R48" s="91" t="s">
        <v>53</v>
      </c>
      <c r="S48" s="91">
        <v>2</v>
      </c>
      <c r="T48" s="35">
        <v>41446</v>
      </c>
      <c r="U48" s="35">
        <v>41452</v>
      </c>
      <c r="V48" s="91" t="s">
        <v>171</v>
      </c>
      <c r="W48" s="35">
        <v>43465</v>
      </c>
      <c r="X48" s="91" t="s">
        <v>33</v>
      </c>
      <c r="Y48" s="35" t="s">
        <v>34</v>
      </c>
      <c r="Z48" s="4" t="e">
        <v>#N/A</v>
      </c>
      <c r="AA48" s="4" t="e">
        <v>#N/A</v>
      </c>
      <c r="AB48" s="4" t="e">
        <v>#N/A</v>
      </c>
      <c r="AC48" s="4" t="e">
        <v>#N/A</v>
      </c>
      <c r="AD48" s="7" t="e">
        <v>#N/A</v>
      </c>
      <c r="AE48" s="7" t="e">
        <v>#N/A</v>
      </c>
      <c r="AF48" s="4"/>
      <c r="AG48" s="4"/>
      <c r="AH48" s="4"/>
      <c r="AI48" s="4"/>
      <c r="AJ48" s="4"/>
      <c r="AK48" s="4"/>
    </row>
    <row r="49" spans="1:37" s="1" customFormat="1" ht="24.95" customHeight="1" x14ac:dyDescent="0.2">
      <c r="A49" s="92">
        <v>3</v>
      </c>
      <c r="B49" s="91" t="s">
        <v>163</v>
      </c>
      <c r="C49" s="91" t="s">
        <v>170</v>
      </c>
      <c r="D49" s="93" t="s">
        <v>178</v>
      </c>
      <c r="E49" s="91" t="s">
        <v>18</v>
      </c>
      <c r="F49" s="56">
        <v>1</v>
      </c>
      <c r="G49" s="94"/>
      <c r="H49" s="94">
        <v>12.7</v>
      </c>
      <c r="I49" s="94">
        <f t="shared" si="12"/>
        <v>0</v>
      </c>
      <c r="J49" s="94">
        <f t="shared" si="13"/>
        <v>0</v>
      </c>
      <c r="K49" s="94">
        <f t="shared" si="14"/>
        <v>0</v>
      </c>
      <c r="L49" s="93">
        <f t="shared" si="15"/>
        <v>0</v>
      </c>
      <c r="M49" s="93">
        <f t="shared" si="15"/>
        <v>0</v>
      </c>
      <c r="N49" s="93">
        <f t="shared" si="15"/>
        <v>0</v>
      </c>
      <c r="O49" s="93">
        <v>0</v>
      </c>
      <c r="P49" s="93"/>
      <c r="Q49" s="93">
        <f t="shared" si="5"/>
        <v>0</v>
      </c>
      <c r="R49" s="91" t="s">
        <v>53</v>
      </c>
      <c r="S49" s="91">
        <v>2</v>
      </c>
      <c r="T49" s="35">
        <v>41446</v>
      </c>
      <c r="U49" s="35">
        <v>41452</v>
      </c>
      <c r="V49" s="91" t="s">
        <v>171</v>
      </c>
      <c r="W49" s="35">
        <v>43465</v>
      </c>
      <c r="X49" s="91" t="s">
        <v>33</v>
      </c>
      <c r="Y49" s="35" t="s">
        <v>34</v>
      </c>
      <c r="Z49" s="4" t="e">
        <v>#N/A</v>
      </c>
      <c r="AA49" s="4" t="e">
        <v>#N/A</v>
      </c>
      <c r="AB49" s="4" t="e">
        <v>#N/A</v>
      </c>
      <c r="AC49" s="4" t="e">
        <v>#N/A</v>
      </c>
      <c r="AD49" s="7" t="e">
        <v>#N/A</v>
      </c>
      <c r="AE49" s="7" t="e">
        <v>#N/A</v>
      </c>
      <c r="AF49" s="4"/>
      <c r="AG49" s="4"/>
      <c r="AH49" s="4"/>
      <c r="AI49" s="4"/>
      <c r="AJ49" s="4"/>
      <c r="AK49" s="4"/>
    </row>
    <row r="50" spans="1:37" s="1" customFormat="1" ht="24.95" customHeight="1" x14ac:dyDescent="0.2">
      <c r="A50" s="92">
        <v>3</v>
      </c>
      <c r="B50" s="91" t="s">
        <v>163</v>
      </c>
      <c r="C50" s="91" t="s">
        <v>170</v>
      </c>
      <c r="D50" s="93" t="s">
        <v>42</v>
      </c>
      <c r="E50" s="91" t="s">
        <v>18</v>
      </c>
      <c r="F50" s="56">
        <v>1</v>
      </c>
      <c r="G50" s="94"/>
      <c r="H50" s="94">
        <v>20.9</v>
      </c>
      <c r="I50" s="94">
        <f t="shared" si="12"/>
        <v>0</v>
      </c>
      <c r="J50" s="94">
        <f t="shared" si="13"/>
        <v>0</v>
      </c>
      <c r="K50" s="94">
        <f t="shared" si="14"/>
        <v>0</v>
      </c>
      <c r="L50" s="93">
        <f t="shared" si="15"/>
        <v>0</v>
      </c>
      <c r="M50" s="93">
        <f t="shared" si="15"/>
        <v>0</v>
      </c>
      <c r="N50" s="93">
        <f t="shared" si="15"/>
        <v>0</v>
      </c>
      <c r="O50" s="93">
        <v>0</v>
      </c>
      <c r="P50" s="93"/>
      <c r="Q50" s="93">
        <f t="shared" si="5"/>
        <v>0</v>
      </c>
      <c r="R50" s="91" t="s">
        <v>53</v>
      </c>
      <c r="S50" s="91">
        <v>2</v>
      </c>
      <c r="T50" s="35">
        <v>41446</v>
      </c>
      <c r="U50" s="35">
        <v>41452</v>
      </c>
      <c r="V50" s="91" t="s">
        <v>171</v>
      </c>
      <c r="W50" s="35">
        <v>43465</v>
      </c>
      <c r="X50" s="91" t="s">
        <v>33</v>
      </c>
      <c r="Y50" s="35" t="s">
        <v>34</v>
      </c>
      <c r="Z50" s="4" t="e">
        <v>#N/A</v>
      </c>
      <c r="AA50" s="4" t="e">
        <v>#N/A</v>
      </c>
      <c r="AB50" s="4" t="e">
        <v>#N/A</v>
      </c>
      <c r="AC50" s="4" t="e">
        <v>#N/A</v>
      </c>
      <c r="AD50" s="7" t="e">
        <v>#N/A</v>
      </c>
      <c r="AE50" s="7" t="e">
        <v>#N/A</v>
      </c>
      <c r="AF50" s="4"/>
      <c r="AG50" s="4"/>
      <c r="AH50" s="4"/>
      <c r="AI50" s="4"/>
      <c r="AJ50" s="4"/>
      <c r="AK50" s="4"/>
    </row>
    <row r="51" spans="1:37" s="1" customFormat="1" ht="24.95" customHeight="1" x14ac:dyDescent="0.2">
      <c r="A51" s="92">
        <v>3</v>
      </c>
      <c r="B51" s="91" t="s">
        <v>163</v>
      </c>
      <c r="C51" s="91" t="s">
        <v>170</v>
      </c>
      <c r="D51" s="93" t="s">
        <v>43</v>
      </c>
      <c r="E51" s="91" t="s">
        <v>18</v>
      </c>
      <c r="F51" s="56">
        <v>1</v>
      </c>
      <c r="G51" s="94"/>
      <c r="H51" s="94">
        <v>17.399999999999999</v>
      </c>
      <c r="I51" s="94">
        <f t="shared" si="12"/>
        <v>17.399999999999999</v>
      </c>
      <c r="J51" s="94">
        <f t="shared" si="13"/>
        <v>17.399999999999999</v>
      </c>
      <c r="K51" s="94">
        <f t="shared" si="14"/>
        <v>0</v>
      </c>
      <c r="L51" s="93">
        <f t="shared" si="15"/>
        <v>1</v>
      </c>
      <c r="M51" s="93">
        <f t="shared" si="15"/>
        <v>1</v>
      </c>
      <c r="N51" s="93">
        <f t="shared" si="15"/>
        <v>0</v>
      </c>
      <c r="O51" s="93">
        <v>1</v>
      </c>
      <c r="P51" s="93"/>
      <c r="Q51" s="93">
        <f t="shared" si="5"/>
        <v>1</v>
      </c>
      <c r="R51" s="91" t="s">
        <v>32</v>
      </c>
      <c r="S51" s="91">
        <v>2</v>
      </c>
      <c r="T51" s="35">
        <v>41446</v>
      </c>
      <c r="U51" s="35">
        <v>41452</v>
      </c>
      <c r="V51" s="91" t="s">
        <v>171</v>
      </c>
      <c r="W51" s="35">
        <v>43465</v>
      </c>
      <c r="X51" s="91" t="s">
        <v>33</v>
      </c>
      <c r="Y51" s="35" t="s">
        <v>34</v>
      </c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s="6" customFormat="1" ht="24.95" customHeight="1" x14ac:dyDescent="0.2">
      <c r="A52" s="22">
        <v>3</v>
      </c>
      <c r="B52" s="34" t="s">
        <v>163</v>
      </c>
      <c r="C52" s="34" t="s">
        <v>170</v>
      </c>
      <c r="D52" s="57">
        <f>COUNTA(D41:D51)</f>
        <v>11</v>
      </c>
      <c r="E52" s="34" t="s">
        <v>46</v>
      </c>
      <c r="F52" s="58"/>
      <c r="G52" s="59">
        <v>385.1</v>
      </c>
      <c r="H52" s="59">
        <f t="shared" ref="H52:O52" si="16">SUM(H41:H51)</f>
        <v>299.99999999999994</v>
      </c>
      <c r="I52" s="59">
        <f t="shared" si="16"/>
        <v>36.200000000000003</v>
      </c>
      <c r="J52" s="59">
        <f t="shared" si="16"/>
        <v>36.200000000000003</v>
      </c>
      <c r="K52" s="59">
        <f t="shared" si="16"/>
        <v>0</v>
      </c>
      <c r="L52" s="57">
        <f t="shared" si="16"/>
        <v>2</v>
      </c>
      <c r="M52" s="57">
        <f t="shared" si="16"/>
        <v>2</v>
      </c>
      <c r="N52" s="57">
        <f t="shared" si="16"/>
        <v>0</v>
      </c>
      <c r="O52" s="57">
        <f t="shared" si="16"/>
        <v>2</v>
      </c>
      <c r="P52" s="57"/>
      <c r="Q52" s="57">
        <f t="shared" si="5"/>
        <v>2</v>
      </c>
      <c r="R52" s="34"/>
      <c r="S52" s="34">
        <v>2</v>
      </c>
      <c r="T52" s="42">
        <v>41446</v>
      </c>
      <c r="U52" s="42">
        <v>41452</v>
      </c>
      <c r="V52" s="34" t="s">
        <v>171</v>
      </c>
      <c r="W52" s="42">
        <v>43465</v>
      </c>
      <c r="X52" s="34" t="s">
        <v>33</v>
      </c>
      <c r="Y52" s="42" t="s">
        <v>34</v>
      </c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s="1" customFormat="1" ht="24" customHeight="1" x14ac:dyDescent="0.2">
      <c r="A53" s="92">
        <v>4</v>
      </c>
      <c r="B53" s="91" t="s">
        <v>163</v>
      </c>
      <c r="C53" s="91" t="s">
        <v>179</v>
      </c>
      <c r="D53" s="93" t="s">
        <v>31</v>
      </c>
      <c r="E53" s="91" t="s">
        <v>19</v>
      </c>
      <c r="F53" s="56">
        <v>2</v>
      </c>
      <c r="G53" s="94"/>
      <c r="H53" s="94">
        <v>23.2</v>
      </c>
      <c r="I53" s="94">
        <f t="shared" ref="I53:I70" si="17">IF(R53="Подлежит расселению",H53,IF(R53="Расселено",0,IF(R53="Пустующие",0,IF(R53="В суде",H53))))</f>
        <v>23.2</v>
      </c>
      <c r="J53" s="94">
        <f t="shared" ref="J53:J70" si="18">IF(E53="Муниципальная",I53,IF(E53="Частная",0))</f>
        <v>0</v>
      </c>
      <c r="K53" s="94">
        <f t="shared" ref="K53:K70" si="19">IF(E53="Муниципальная",0,IF(E53="Частная",I53))</f>
        <v>23.2</v>
      </c>
      <c r="L53" s="93">
        <f t="shared" ref="L53:N70" si="20">IF(I53&gt;0,1,IF(I53=0,0))</f>
        <v>1</v>
      </c>
      <c r="M53" s="93">
        <f t="shared" si="20"/>
        <v>0</v>
      </c>
      <c r="N53" s="93">
        <f t="shared" si="20"/>
        <v>1</v>
      </c>
      <c r="O53" s="93">
        <v>4</v>
      </c>
      <c r="P53" s="93"/>
      <c r="Q53" s="93">
        <f t="shared" si="5"/>
        <v>4</v>
      </c>
      <c r="R53" s="91" t="s">
        <v>32</v>
      </c>
      <c r="S53" s="91">
        <v>15</v>
      </c>
      <c r="T53" s="35">
        <v>41635</v>
      </c>
      <c r="U53" s="35">
        <v>41638</v>
      </c>
      <c r="V53" s="91" t="s">
        <v>180</v>
      </c>
      <c r="W53" s="35">
        <v>43465</v>
      </c>
      <c r="X53" s="91" t="s">
        <v>33</v>
      </c>
      <c r="Y53" s="35" t="s">
        <v>34</v>
      </c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s="1" customFormat="1" ht="24.95" customHeight="1" x14ac:dyDescent="0.2">
      <c r="A54" s="92">
        <v>4</v>
      </c>
      <c r="B54" s="91" t="s">
        <v>163</v>
      </c>
      <c r="C54" s="91" t="s">
        <v>179</v>
      </c>
      <c r="D54" s="93" t="s">
        <v>35</v>
      </c>
      <c r="E54" s="91" t="s">
        <v>18</v>
      </c>
      <c r="F54" s="56">
        <v>1</v>
      </c>
      <c r="G54" s="94"/>
      <c r="H54" s="94">
        <v>27.2</v>
      </c>
      <c r="I54" s="94">
        <f t="shared" si="17"/>
        <v>0</v>
      </c>
      <c r="J54" s="94">
        <f t="shared" si="18"/>
        <v>0</v>
      </c>
      <c r="K54" s="94">
        <f t="shared" si="19"/>
        <v>0</v>
      </c>
      <c r="L54" s="93">
        <f t="shared" si="20"/>
        <v>0</v>
      </c>
      <c r="M54" s="93">
        <f t="shared" si="20"/>
        <v>0</v>
      </c>
      <c r="N54" s="93">
        <f t="shared" si="20"/>
        <v>0</v>
      </c>
      <c r="O54" s="93">
        <v>0</v>
      </c>
      <c r="P54" s="93"/>
      <c r="Q54" s="93">
        <f t="shared" si="5"/>
        <v>0</v>
      </c>
      <c r="R54" s="91" t="s">
        <v>67</v>
      </c>
      <c r="S54" s="91">
        <v>15</v>
      </c>
      <c r="T54" s="35">
        <v>41635</v>
      </c>
      <c r="U54" s="35">
        <v>41638</v>
      </c>
      <c r="V54" s="91" t="s">
        <v>180</v>
      </c>
      <c r="W54" s="35">
        <v>43465</v>
      </c>
      <c r="X54" s="91" t="s">
        <v>33</v>
      </c>
      <c r="Y54" s="35" t="s">
        <v>34</v>
      </c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s="1" customFormat="1" ht="24.95" customHeight="1" x14ac:dyDescent="0.2">
      <c r="A55" s="92">
        <v>4</v>
      </c>
      <c r="B55" s="91" t="s">
        <v>163</v>
      </c>
      <c r="C55" s="91" t="s">
        <v>179</v>
      </c>
      <c r="D55" s="93" t="s">
        <v>36</v>
      </c>
      <c r="E55" s="91" t="s">
        <v>18</v>
      </c>
      <c r="F55" s="56">
        <v>1</v>
      </c>
      <c r="G55" s="94"/>
      <c r="H55" s="94">
        <v>12</v>
      </c>
      <c r="I55" s="94">
        <f t="shared" si="17"/>
        <v>0</v>
      </c>
      <c r="J55" s="94">
        <f t="shared" si="18"/>
        <v>0</v>
      </c>
      <c r="K55" s="94">
        <f t="shared" si="19"/>
        <v>0</v>
      </c>
      <c r="L55" s="93">
        <f t="shared" si="20"/>
        <v>0</v>
      </c>
      <c r="M55" s="93">
        <f t="shared" si="20"/>
        <v>0</v>
      </c>
      <c r="N55" s="93">
        <f t="shared" si="20"/>
        <v>0</v>
      </c>
      <c r="O55" s="93">
        <v>0</v>
      </c>
      <c r="P55" s="93"/>
      <c r="Q55" s="93">
        <f t="shared" si="5"/>
        <v>0</v>
      </c>
      <c r="R55" s="91" t="s">
        <v>67</v>
      </c>
      <c r="S55" s="91">
        <v>15</v>
      </c>
      <c r="T55" s="35">
        <v>41635</v>
      </c>
      <c r="U55" s="35">
        <v>41638</v>
      </c>
      <c r="V55" s="91" t="s">
        <v>180</v>
      </c>
      <c r="W55" s="35">
        <v>43465</v>
      </c>
      <c r="X55" s="91" t="s">
        <v>33</v>
      </c>
      <c r="Y55" s="35" t="s">
        <v>34</v>
      </c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s="1" customFormat="1" ht="24.95" customHeight="1" x14ac:dyDescent="0.2">
      <c r="A56" s="92">
        <v>4</v>
      </c>
      <c r="B56" s="91" t="s">
        <v>163</v>
      </c>
      <c r="C56" s="91" t="s">
        <v>179</v>
      </c>
      <c r="D56" s="93" t="s">
        <v>37</v>
      </c>
      <c r="E56" s="91" t="s">
        <v>18</v>
      </c>
      <c r="F56" s="56">
        <v>1</v>
      </c>
      <c r="G56" s="94"/>
      <c r="H56" s="94">
        <v>24.3</v>
      </c>
      <c r="I56" s="94">
        <f t="shared" si="17"/>
        <v>0</v>
      </c>
      <c r="J56" s="94">
        <f t="shared" si="18"/>
        <v>0</v>
      </c>
      <c r="K56" s="94">
        <f t="shared" si="19"/>
        <v>0</v>
      </c>
      <c r="L56" s="93">
        <f t="shared" si="20"/>
        <v>0</v>
      </c>
      <c r="M56" s="93">
        <f t="shared" si="20"/>
        <v>0</v>
      </c>
      <c r="N56" s="93">
        <f t="shared" si="20"/>
        <v>0</v>
      </c>
      <c r="O56" s="93">
        <v>0</v>
      </c>
      <c r="P56" s="93"/>
      <c r="Q56" s="93">
        <f t="shared" si="5"/>
        <v>0</v>
      </c>
      <c r="R56" s="91" t="s">
        <v>67</v>
      </c>
      <c r="S56" s="91">
        <v>15</v>
      </c>
      <c r="T56" s="35">
        <v>41635</v>
      </c>
      <c r="U56" s="35">
        <v>41638</v>
      </c>
      <c r="V56" s="91" t="s">
        <v>180</v>
      </c>
      <c r="W56" s="35">
        <v>43465</v>
      </c>
      <c r="X56" s="91" t="s">
        <v>33</v>
      </c>
      <c r="Y56" s="35" t="s">
        <v>34</v>
      </c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s="1" customFormat="1" ht="24.95" customHeight="1" x14ac:dyDescent="0.2">
      <c r="A57" s="92">
        <v>4</v>
      </c>
      <c r="B57" s="91" t="s">
        <v>163</v>
      </c>
      <c r="C57" s="91" t="s">
        <v>179</v>
      </c>
      <c r="D57" s="93" t="s">
        <v>38</v>
      </c>
      <c r="E57" s="91" t="s">
        <v>18</v>
      </c>
      <c r="F57" s="56">
        <v>1</v>
      </c>
      <c r="G57" s="94"/>
      <c r="H57" s="94">
        <v>12</v>
      </c>
      <c r="I57" s="94">
        <f t="shared" si="17"/>
        <v>12</v>
      </c>
      <c r="J57" s="94">
        <f t="shared" si="18"/>
        <v>12</v>
      </c>
      <c r="K57" s="94">
        <f t="shared" si="19"/>
        <v>0</v>
      </c>
      <c r="L57" s="93">
        <f t="shared" si="20"/>
        <v>1</v>
      </c>
      <c r="M57" s="93">
        <f t="shared" si="20"/>
        <v>1</v>
      </c>
      <c r="N57" s="93">
        <f t="shared" si="20"/>
        <v>0</v>
      </c>
      <c r="O57" s="93">
        <v>1</v>
      </c>
      <c r="P57" s="93"/>
      <c r="Q57" s="93">
        <f t="shared" si="5"/>
        <v>1</v>
      </c>
      <c r="R57" s="91" t="s">
        <v>32</v>
      </c>
      <c r="S57" s="91">
        <v>15</v>
      </c>
      <c r="T57" s="35">
        <v>41635</v>
      </c>
      <c r="U57" s="35">
        <v>41638</v>
      </c>
      <c r="V57" s="91" t="s">
        <v>180</v>
      </c>
      <c r="W57" s="35">
        <v>43465</v>
      </c>
      <c r="X57" s="91" t="s">
        <v>33</v>
      </c>
      <c r="Y57" s="35" t="s">
        <v>34</v>
      </c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s="1" customFormat="1" ht="24.95" customHeight="1" x14ac:dyDescent="0.2">
      <c r="A58" s="92">
        <v>4</v>
      </c>
      <c r="B58" s="91" t="s">
        <v>163</v>
      </c>
      <c r="C58" s="91" t="s">
        <v>179</v>
      </c>
      <c r="D58" s="93" t="s">
        <v>39</v>
      </c>
      <c r="E58" s="91" t="s">
        <v>18</v>
      </c>
      <c r="F58" s="56">
        <v>1</v>
      </c>
      <c r="G58" s="94"/>
      <c r="H58" s="94">
        <v>21.4</v>
      </c>
      <c r="I58" s="94">
        <f t="shared" si="17"/>
        <v>0</v>
      </c>
      <c r="J58" s="94">
        <f t="shared" si="18"/>
        <v>0</v>
      </c>
      <c r="K58" s="94">
        <f t="shared" si="19"/>
        <v>0</v>
      </c>
      <c r="L58" s="93">
        <f t="shared" si="20"/>
        <v>0</v>
      </c>
      <c r="M58" s="93">
        <f t="shared" si="20"/>
        <v>0</v>
      </c>
      <c r="N58" s="93">
        <f t="shared" si="20"/>
        <v>0</v>
      </c>
      <c r="O58" s="93">
        <v>0</v>
      </c>
      <c r="P58" s="93"/>
      <c r="Q58" s="93">
        <f t="shared" si="5"/>
        <v>0</v>
      </c>
      <c r="R58" s="91" t="s">
        <v>67</v>
      </c>
      <c r="S58" s="91">
        <v>15</v>
      </c>
      <c r="T58" s="35">
        <v>41635</v>
      </c>
      <c r="U58" s="35">
        <v>41638</v>
      </c>
      <c r="V58" s="91" t="s">
        <v>180</v>
      </c>
      <c r="W58" s="35">
        <v>43465</v>
      </c>
      <c r="X58" s="91" t="s">
        <v>33</v>
      </c>
      <c r="Y58" s="35" t="s">
        <v>34</v>
      </c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s="1" customFormat="1" ht="24.95" customHeight="1" x14ac:dyDescent="0.2">
      <c r="A59" s="92">
        <v>4</v>
      </c>
      <c r="B59" s="91" t="s">
        <v>163</v>
      </c>
      <c r="C59" s="91" t="s">
        <v>179</v>
      </c>
      <c r="D59" s="93" t="s">
        <v>40</v>
      </c>
      <c r="E59" s="91" t="s">
        <v>18</v>
      </c>
      <c r="F59" s="56">
        <v>1</v>
      </c>
      <c r="G59" s="94"/>
      <c r="H59" s="94">
        <v>12.1</v>
      </c>
      <c r="I59" s="94">
        <f t="shared" si="17"/>
        <v>0</v>
      </c>
      <c r="J59" s="94">
        <f t="shared" si="18"/>
        <v>0</v>
      </c>
      <c r="K59" s="94">
        <f t="shared" si="19"/>
        <v>0</v>
      </c>
      <c r="L59" s="93">
        <f t="shared" si="20"/>
        <v>0</v>
      </c>
      <c r="M59" s="93">
        <f t="shared" si="20"/>
        <v>0</v>
      </c>
      <c r="N59" s="93">
        <f t="shared" si="20"/>
        <v>0</v>
      </c>
      <c r="O59" s="93">
        <v>0</v>
      </c>
      <c r="P59" s="93"/>
      <c r="Q59" s="93">
        <f t="shared" si="5"/>
        <v>0</v>
      </c>
      <c r="R59" s="91" t="s">
        <v>67</v>
      </c>
      <c r="S59" s="91">
        <v>15</v>
      </c>
      <c r="T59" s="35">
        <v>41635</v>
      </c>
      <c r="U59" s="35">
        <v>41638</v>
      </c>
      <c r="V59" s="91" t="s">
        <v>180</v>
      </c>
      <c r="W59" s="35">
        <v>43465</v>
      </c>
      <c r="X59" s="91" t="s">
        <v>33</v>
      </c>
      <c r="Y59" s="35" t="s">
        <v>34</v>
      </c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s="1" customFormat="1" ht="24.95" customHeight="1" x14ac:dyDescent="0.2">
      <c r="A60" s="92">
        <v>4</v>
      </c>
      <c r="B60" s="91" t="s">
        <v>163</v>
      </c>
      <c r="C60" s="91" t="s">
        <v>179</v>
      </c>
      <c r="D60" s="93" t="s">
        <v>41</v>
      </c>
      <c r="E60" s="91" t="s">
        <v>18</v>
      </c>
      <c r="F60" s="56">
        <v>1</v>
      </c>
      <c r="G60" s="94"/>
      <c r="H60" s="94">
        <v>24.3</v>
      </c>
      <c r="I60" s="94">
        <f t="shared" si="17"/>
        <v>24.3</v>
      </c>
      <c r="J60" s="94">
        <f t="shared" si="18"/>
        <v>24.3</v>
      </c>
      <c r="K60" s="94">
        <f t="shared" si="19"/>
        <v>0</v>
      </c>
      <c r="L60" s="93">
        <f t="shared" si="20"/>
        <v>1</v>
      </c>
      <c r="M60" s="93">
        <f t="shared" si="20"/>
        <v>1</v>
      </c>
      <c r="N60" s="93">
        <f t="shared" si="20"/>
        <v>0</v>
      </c>
      <c r="O60" s="93">
        <v>2</v>
      </c>
      <c r="P60" s="93"/>
      <c r="Q60" s="93">
        <f t="shared" si="5"/>
        <v>2</v>
      </c>
      <c r="R60" s="91" t="s">
        <v>32</v>
      </c>
      <c r="S60" s="91">
        <v>15</v>
      </c>
      <c r="T60" s="35">
        <v>41635</v>
      </c>
      <c r="U60" s="35">
        <v>41638</v>
      </c>
      <c r="V60" s="91" t="s">
        <v>180</v>
      </c>
      <c r="W60" s="35">
        <v>43465</v>
      </c>
      <c r="X60" s="91" t="s">
        <v>33</v>
      </c>
      <c r="Y60" s="35" t="s">
        <v>34</v>
      </c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s="1" customFormat="1" ht="24.95" customHeight="1" x14ac:dyDescent="0.2">
      <c r="A61" s="92">
        <v>4</v>
      </c>
      <c r="B61" s="91" t="s">
        <v>163</v>
      </c>
      <c r="C61" s="91" t="s">
        <v>179</v>
      </c>
      <c r="D61" s="93" t="s">
        <v>181</v>
      </c>
      <c r="E61" s="91" t="s">
        <v>18</v>
      </c>
      <c r="F61" s="56">
        <v>1</v>
      </c>
      <c r="G61" s="94"/>
      <c r="H61" s="94">
        <v>11.7</v>
      </c>
      <c r="I61" s="94">
        <f t="shared" si="17"/>
        <v>11.7</v>
      </c>
      <c r="J61" s="94">
        <f t="shared" si="18"/>
        <v>11.7</v>
      </c>
      <c r="K61" s="94">
        <f t="shared" si="19"/>
        <v>0</v>
      </c>
      <c r="L61" s="93">
        <f t="shared" si="20"/>
        <v>1</v>
      </c>
      <c r="M61" s="93">
        <f t="shared" si="20"/>
        <v>1</v>
      </c>
      <c r="N61" s="93">
        <f t="shared" si="20"/>
        <v>0</v>
      </c>
      <c r="O61" s="93">
        <v>1</v>
      </c>
      <c r="P61" s="93"/>
      <c r="Q61" s="93">
        <f t="shared" si="5"/>
        <v>1</v>
      </c>
      <c r="R61" s="91" t="s">
        <v>32</v>
      </c>
      <c r="S61" s="91">
        <v>15</v>
      </c>
      <c r="T61" s="35">
        <v>41635</v>
      </c>
      <c r="U61" s="35">
        <v>41638</v>
      </c>
      <c r="V61" s="91" t="s">
        <v>180</v>
      </c>
      <c r="W61" s="35">
        <v>43465</v>
      </c>
      <c r="X61" s="91" t="s">
        <v>33</v>
      </c>
      <c r="Y61" s="35" t="s">
        <v>34</v>
      </c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s="1" customFormat="1" ht="24.95" customHeight="1" x14ac:dyDescent="0.2">
      <c r="A62" s="92">
        <v>4</v>
      </c>
      <c r="B62" s="91" t="s">
        <v>163</v>
      </c>
      <c r="C62" s="91" t="s">
        <v>179</v>
      </c>
      <c r="D62" s="93" t="s">
        <v>42</v>
      </c>
      <c r="E62" s="91" t="s">
        <v>18</v>
      </c>
      <c r="F62" s="56">
        <v>1</v>
      </c>
      <c r="G62" s="94"/>
      <c r="H62" s="94">
        <v>12.6</v>
      </c>
      <c r="I62" s="94">
        <f t="shared" si="17"/>
        <v>0</v>
      </c>
      <c r="J62" s="94">
        <f t="shared" si="18"/>
        <v>0</v>
      </c>
      <c r="K62" s="94">
        <f t="shared" si="19"/>
        <v>0</v>
      </c>
      <c r="L62" s="93">
        <f t="shared" si="20"/>
        <v>0</v>
      </c>
      <c r="M62" s="93">
        <f t="shared" si="20"/>
        <v>0</v>
      </c>
      <c r="N62" s="93">
        <f t="shared" si="20"/>
        <v>0</v>
      </c>
      <c r="O62" s="93">
        <v>0</v>
      </c>
      <c r="P62" s="93"/>
      <c r="Q62" s="93">
        <f t="shared" si="5"/>
        <v>0</v>
      </c>
      <c r="R62" s="91" t="s">
        <v>67</v>
      </c>
      <c r="S62" s="91">
        <v>15</v>
      </c>
      <c r="T62" s="35">
        <v>41635</v>
      </c>
      <c r="U62" s="35">
        <v>41638</v>
      </c>
      <c r="V62" s="91" t="s">
        <v>180</v>
      </c>
      <c r="W62" s="35">
        <v>43465</v>
      </c>
      <c r="X62" s="91" t="s">
        <v>33</v>
      </c>
      <c r="Y62" s="35" t="s">
        <v>34</v>
      </c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s="1" customFormat="1" ht="24.95" customHeight="1" x14ac:dyDescent="0.2">
      <c r="A63" s="92">
        <v>4</v>
      </c>
      <c r="B63" s="91" t="s">
        <v>163</v>
      </c>
      <c r="C63" s="91" t="s">
        <v>179</v>
      </c>
      <c r="D63" s="93" t="s">
        <v>43</v>
      </c>
      <c r="E63" s="91" t="s">
        <v>18</v>
      </c>
      <c r="F63" s="56">
        <v>1</v>
      </c>
      <c r="G63" s="94"/>
      <c r="H63" s="94">
        <v>11.8</v>
      </c>
      <c r="I63" s="94">
        <f t="shared" si="17"/>
        <v>0</v>
      </c>
      <c r="J63" s="94">
        <f t="shared" si="18"/>
        <v>0</v>
      </c>
      <c r="K63" s="94">
        <f t="shared" si="19"/>
        <v>0</v>
      </c>
      <c r="L63" s="93">
        <f t="shared" si="20"/>
        <v>0</v>
      </c>
      <c r="M63" s="93">
        <f t="shared" si="20"/>
        <v>0</v>
      </c>
      <c r="N63" s="93">
        <f t="shared" si="20"/>
        <v>0</v>
      </c>
      <c r="O63" s="93">
        <v>0</v>
      </c>
      <c r="P63" s="93"/>
      <c r="Q63" s="93">
        <f t="shared" si="5"/>
        <v>0</v>
      </c>
      <c r="R63" s="91" t="s">
        <v>67</v>
      </c>
      <c r="S63" s="91">
        <v>15</v>
      </c>
      <c r="T63" s="35">
        <v>41635</v>
      </c>
      <c r="U63" s="35">
        <v>41638</v>
      </c>
      <c r="V63" s="91" t="s">
        <v>180</v>
      </c>
      <c r="W63" s="35">
        <v>43465</v>
      </c>
      <c r="X63" s="91" t="s">
        <v>33</v>
      </c>
      <c r="Y63" s="35" t="s">
        <v>34</v>
      </c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s="1" customFormat="1" ht="24.95" customHeight="1" x14ac:dyDescent="0.2">
      <c r="A64" s="92">
        <v>4</v>
      </c>
      <c r="B64" s="91" t="s">
        <v>163</v>
      </c>
      <c r="C64" s="91" t="s">
        <v>179</v>
      </c>
      <c r="D64" s="93" t="s">
        <v>44</v>
      </c>
      <c r="E64" s="91" t="s">
        <v>18</v>
      </c>
      <c r="F64" s="56">
        <v>1</v>
      </c>
      <c r="G64" s="94"/>
      <c r="H64" s="94">
        <v>24.1</v>
      </c>
      <c r="I64" s="94">
        <f t="shared" si="17"/>
        <v>0</v>
      </c>
      <c r="J64" s="94">
        <f t="shared" si="18"/>
        <v>0</v>
      </c>
      <c r="K64" s="94">
        <f t="shared" si="19"/>
        <v>0</v>
      </c>
      <c r="L64" s="93">
        <f t="shared" si="20"/>
        <v>0</v>
      </c>
      <c r="M64" s="93">
        <f t="shared" si="20"/>
        <v>0</v>
      </c>
      <c r="N64" s="93">
        <f t="shared" si="20"/>
        <v>0</v>
      </c>
      <c r="O64" s="93">
        <v>0</v>
      </c>
      <c r="P64" s="93"/>
      <c r="Q64" s="93">
        <f t="shared" si="5"/>
        <v>0</v>
      </c>
      <c r="R64" s="91" t="s">
        <v>67</v>
      </c>
      <c r="S64" s="91">
        <v>15</v>
      </c>
      <c r="T64" s="35">
        <v>41635</v>
      </c>
      <c r="U64" s="35">
        <v>41638</v>
      </c>
      <c r="V64" s="91" t="s">
        <v>180</v>
      </c>
      <c r="W64" s="35">
        <v>43465</v>
      </c>
      <c r="X64" s="91" t="s">
        <v>33</v>
      </c>
      <c r="Y64" s="35" t="s">
        <v>34</v>
      </c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s="1" customFormat="1" ht="24.95" customHeight="1" x14ac:dyDescent="0.2">
      <c r="A65" s="92">
        <v>4</v>
      </c>
      <c r="B65" s="91" t="s">
        <v>163</v>
      </c>
      <c r="C65" s="91" t="s">
        <v>179</v>
      </c>
      <c r="D65" s="93" t="s">
        <v>45</v>
      </c>
      <c r="E65" s="91" t="s">
        <v>19</v>
      </c>
      <c r="F65" s="56">
        <v>1</v>
      </c>
      <c r="G65" s="94"/>
      <c r="H65" s="94">
        <v>12.2</v>
      </c>
      <c r="I65" s="94">
        <f t="shared" si="17"/>
        <v>12.2</v>
      </c>
      <c r="J65" s="94">
        <f t="shared" si="18"/>
        <v>0</v>
      </c>
      <c r="K65" s="94">
        <f t="shared" si="19"/>
        <v>12.2</v>
      </c>
      <c r="L65" s="93">
        <f t="shared" si="20"/>
        <v>1</v>
      </c>
      <c r="M65" s="93">
        <f t="shared" si="20"/>
        <v>0</v>
      </c>
      <c r="N65" s="93">
        <f t="shared" si="20"/>
        <v>1</v>
      </c>
      <c r="O65" s="93">
        <v>3</v>
      </c>
      <c r="P65" s="93"/>
      <c r="Q65" s="93">
        <f t="shared" si="5"/>
        <v>3</v>
      </c>
      <c r="R65" s="91" t="s">
        <v>32</v>
      </c>
      <c r="S65" s="91">
        <v>15</v>
      </c>
      <c r="T65" s="35">
        <v>41635</v>
      </c>
      <c r="U65" s="35">
        <v>41638</v>
      </c>
      <c r="V65" s="91" t="s">
        <v>180</v>
      </c>
      <c r="W65" s="35">
        <v>43465</v>
      </c>
      <c r="X65" s="91" t="s">
        <v>33</v>
      </c>
      <c r="Y65" s="35" t="s">
        <v>34</v>
      </c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s="1" customFormat="1" ht="24.95" customHeight="1" x14ac:dyDescent="0.2">
      <c r="A66" s="92">
        <v>4</v>
      </c>
      <c r="B66" s="91" t="s">
        <v>163</v>
      </c>
      <c r="C66" s="91" t="s">
        <v>179</v>
      </c>
      <c r="D66" s="93" t="s">
        <v>48</v>
      </c>
      <c r="E66" s="91" t="s">
        <v>18</v>
      </c>
      <c r="F66" s="56">
        <v>1</v>
      </c>
      <c r="G66" s="94"/>
      <c r="H66" s="94">
        <v>24.3</v>
      </c>
      <c r="I66" s="94">
        <f t="shared" si="17"/>
        <v>0</v>
      </c>
      <c r="J66" s="94">
        <f t="shared" si="18"/>
        <v>0</v>
      </c>
      <c r="K66" s="94">
        <f t="shared" si="19"/>
        <v>0</v>
      </c>
      <c r="L66" s="93">
        <f t="shared" si="20"/>
        <v>0</v>
      </c>
      <c r="M66" s="93">
        <f t="shared" si="20"/>
        <v>0</v>
      </c>
      <c r="N66" s="93">
        <f t="shared" si="20"/>
        <v>0</v>
      </c>
      <c r="O66" s="93">
        <v>0</v>
      </c>
      <c r="P66" s="93"/>
      <c r="Q66" s="93">
        <f t="shared" si="5"/>
        <v>0</v>
      </c>
      <c r="R66" s="91" t="s">
        <v>67</v>
      </c>
      <c r="S66" s="91">
        <v>15</v>
      </c>
      <c r="T66" s="35">
        <v>41635</v>
      </c>
      <c r="U66" s="35">
        <v>41638</v>
      </c>
      <c r="V66" s="91" t="s">
        <v>180</v>
      </c>
      <c r="W66" s="35">
        <v>43465</v>
      </c>
      <c r="X66" s="91" t="s">
        <v>33</v>
      </c>
      <c r="Y66" s="35" t="s">
        <v>34</v>
      </c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s="1" customFormat="1" ht="24.95" customHeight="1" x14ac:dyDescent="0.2">
      <c r="A67" s="92">
        <v>4</v>
      </c>
      <c r="B67" s="91" t="s">
        <v>163</v>
      </c>
      <c r="C67" s="91" t="s">
        <v>179</v>
      </c>
      <c r="D67" s="93" t="s">
        <v>49</v>
      </c>
      <c r="E67" s="91" t="s">
        <v>19</v>
      </c>
      <c r="F67" s="56">
        <v>1</v>
      </c>
      <c r="G67" s="94"/>
      <c r="H67" s="94">
        <v>23.6</v>
      </c>
      <c r="I67" s="94">
        <f t="shared" si="17"/>
        <v>23.6</v>
      </c>
      <c r="J67" s="94">
        <f t="shared" si="18"/>
        <v>0</v>
      </c>
      <c r="K67" s="94">
        <f t="shared" si="19"/>
        <v>23.6</v>
      </c>
      <c r="L67" s="93">
        <f t="shared" si="20"/>
        <v>1</v>
      </c>
      <c r="M67" s="93">
        <f t="shared" si="20"/>
        <v>0</v>
      </c>
      <c r="N67" s="93">
        <f t="shared" si="20"/>
        <v>1</v>
      </c>
      <c r="O67" s="93">
        <v>3</v>
      </c>
      <c r="P67" s="93"/>
      <c r="Q67" s="93">
        <f t="shared" si="5"/>
        <v>3</v>
      </c>
      <c r="R67" s="91" t="s">
        <v>32</v>
      </c>
      <c r="S67" s="91">
        <v>15</v>
      </c>
      <c r="T67" s="35">
        <v>41635</v>
      </c>
      <c r="U67" s="35">
        <v>41638</v>
      </c>
      <c r="V67" s="91" t="s">
        <v>180</v>
      </c>
      <c r="W67" s="35">
        <v>43465</v>
      </c>
      <c r="X67" s="91" t="s">
        <v>33</v>
      </c>
      <c r="Y67" s="35" t="s">
        <v>34</v>
      </c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s="1" customFormat="1" ht="24.95" customHeight="1" x14ac:dyDescent="0.2">
      <c r="A68" s="92">
        <v>4</v>
      </c>
      <c r="B68" s="91" t="s">
        <v>163</v>
      </c>
      <c r="C68" s="91" t="s">
        <v>179</v>
      </c>
      <c r="D68" s="93" t="s">
        <v>50</v>
      </c>
      <c r="E68" s="91" t="s">
        <v>18</v>
      </c>
      <c r="F68" s="56">
        <v>1</v>
      </c>
      <c r="G68" s="94"/>
      <c r="H68" s="94">
        <v>23.5</v>
      </c>
      <c r="I68" s="94">
        <f t="shared" si="17"/>
        <v>0</v>
      </c>
      <c r="J68" s="94">
        <f t="shared" si="18"/>
        <v>0</v>
      </c>
      <c r="K68" s="94">
        <f t="shared" si="19"/>
        <v>0</v>
      </c>
      <c r="L68" s="93">
        <f t="shared" si="20"/>
        <v>0</v>
      </c>
      <c r="M68" s="93">
        <f t="shared" si="20"/>
        <v>0</v>
      </c>
      <c r="N68" s="93">
        <f t="shared" si="20"/>
        <v>0</v>
      </c>
      <c r="O68" s="93">
        <v>0</v>
      </c>
      <c r="P68" s="93"/>
      <c r="Q68" s="93">
        <f t="shared" si="5"/>
        <v>0</v>
      </c>
      <c r="R68" s="91" t="s">
        <v>67</v>
      </c>
      <c r="S68" s="91">
        <v>15</v>
      </c>
      <c r="T68" s="35">
        <v>41635</v>
      </c>
      <c r="U68" s="35">
        <v>41638</v>
      </c>
      <c r="V68" s="91" t="s">
        <v>180</v>
      </c>
      <c r="W68" s="35">
        <v>43465</v>
      </c>
      <c r="X68" s="91" t="s">
        <v>33</v>
      </c>
      <c r="Y68" s="35" t="s">
        <v>34</v>
      </c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s="1" customFormat="1" ht="24.95" customHeight="1" x14ac:dyDescent="0.2">
      <c r="A69" s="92">
        <v>4</v>
      </c>
      <c r="B69" s="91" t="s">
        <v>163</v>
      </c>
      <c r="C69" s="91" t="s">
        <v>179</v>
      </c>
      <c r="D69" s="93" t="s">
        <v>51</v>
      </c>
      <c r="E69" s="91" t="s">
        <v>18</v>
      </c>
      <c r="F69" s="56">
        <v>1</v>
      </c>
      <c r="G69" s="94"/>
      <c r="H69" s="94">
        <v>23.1</v>
      </c>
      <c r="I69" s="94">
        <f t="shared" si="17"/>
        <v>23.1</v>
      </c>
      <c r="J69" s="94">
        <f t="shared" si="18"/>
        <v>23.1</v>
      </c>
      <c r="K69" s="94">
        <f t="shared" si="19"/>
        <v>0</v>
      </c>
      <c r="L69" s="93">
        <f t="shared" si="20"/>
        <v>1</v>
      </c>
      <c r="M69" s="93">
        <f t="shared" si="20"/>
        <v>1</v>
      </c>
      <c r="N69" s="93">
        <f t="shared" si="20"/>
        <v>0</v>
      </c>
      <c r="O69" s="93">
        <v>3</v>
      </c>
      <c r="P69" s="93"/>
      <c r="Q69" s="93">
        <f t="shared" si="5"/>
        <v>3</v>
      </c>
      <c r="R69" s="91" t="s">
        <v>32</v>
      </c>
      <c r="S69" s="91">
        <v>15</v>
      </c>
      <c r="T69" s="35">
        <v>41635</v>
      </c>
      <c r="U69" s="35">
        <v>41638</v>
      </c>
      <c r="V69" s="91" t="s">
        <v>180</v>
      </c>
      <c r="W69" s="35">
        <v>43465</v>
      </c>
      <c r="X69" s="91" t="s">
        <v>33</v>
      </c>
      <c r="Y69" s="35" t="s">
        <v>34</v>
      </c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s="1" customFormat="1" ht="24.95" customHeight="1" x14ac:dyDescent="0.2">
      <c r="A70" s="92">
        <v>4</v>
      </c>
      <c r="B70" s="91" t="s">
        <v>163</v>
      </c>
      <c r="C70" s="91" t="s">
        <v>179</v>
      </c>
      <c r="D70" s="93" t="s">
        <v>52</v>
      </c>
      <c r="E70" s="91" t="s">
        <v>19</v>
      </c>
      <c r="F70" s="56">
        <v>2</v>
      </c>
      <c r="G70" s="94"/>
      <c r="H70" s="94">
        <v>23.4</v>
      </c>
      <c r="I70" s="94">
        <f t="shared" si="17"/>
        <v>23.4</v>
      </c>
      <c r="J70" s="94">
        <f t="shared" si="18"/>
        <v>0</v>
      </c>
      <c r="K70" s="94">
        <f t="shared" si="19"/>
        <v>23.4</v>
      </c>
      <c r="L70" s="93">
        <f t="shared" si="20"/>
        <v>1</v>
      </c>
      <c r="M70" s="93">
        <f t="shared" si="20"/>
        <v>0</v>
      </c>
      <c r="N70" s="93">
        <f t="shared" si="20"/>
        <v>1</v>
      </c>
      <c r="O70" s="93">
        <v>2</v>
      </c>
      <c r="P70" s="93"/>
      <c r="Q70" s="93">
        <f t="shared" si="5"/>
        <v>2</v>
      </c>
      <c r="R70" s="91" t="s">
        <v>32</v>
      </c>
      <c r="S70" s="91">
        <v>15</v>
      </c>
      <c r="T70" s="35">
        <v>41635</v>
      </c>
      <c r="U70" s="35">
        <v>41638</v>
      </c>
      <c r="V70" s="91" t="s">
        <v>180</v>
      </c>
      <c r="W70" s="35">
        <v>43465</v>
      </c>
      <c r="X70" s="91" t="s">
        <v>33</v>
      </c>
      <c r="Y70" s="35" t="s">
        <v>34</v>
      </c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s="6" customFormat="1" ht="24.95" customHeight="1" x14ac:dyDescent="0.2">
      <c r="A71" s="22">
        <v>4</v>
      </c>
      <c r="B71" s="34" t="s">
        <v>163</v>
      </c>
      <c r="C71" s="34" t="s">
        <v>179</v>
      </c>
      <c r="D71" s="57">
        <f>COUNTA(D53:D70)</f>
        <v>18</v>
      </c>
      <c r="E71" s="34" t="s">
        <v>46</v>
      </c>
      <c r="F71" s="58"/>
      <c r="G71" s="59">
        <v>434.3</v>
      </c>
      <c r="H71" s="59">
        <f t="shared" ref="H71:O71" si="21">SUM(H53:H70)</f>
        <v>346.8</v>
      </c>
      <c r="I71" s="59">
        <f t="shared" si="21"/>
        <v>153.5</v>
      </c>
      <c r="J71" s="59">
        <f t="shared" si="21"/>
        <v>71.099999999999994</v>
      </c>
      <c r="K71" s="59">
        <f t="shared" si="21"/>
        <v>82.4</v>
      </c>
      <c r="L71" s="57">
        <f t="shared" si="21"/>
        <v>8</v>
      </c>
      <c r="M71" s="57">
        <f t="shared" si="21"/>
        <v>4</v>
      </c>
      <c r="N71" s="57">
        <f t="shared" si="21"/>
        <v>4</v>
      </c>
      <c r="O71" s="57">
        <f t="shared" si="21"/>
        <v>19</v>
      </c>
      <c r="P71" s="57"/>
      <c r="Q71" s="57">
        <f t="shared" si="5"/>
        <v>19</v>
      </c>
      <c r="R71" s="34"/>
      <c r="S71" s="34">
        <v>15</v>
      </c>
      <c r="T71" s="42">
        <v>41635</v>
      </c>
      <c r="U71" s="42">
        <v>41638</v>
      </c>
      <c r="V71" s="34" t="s">
        <v>180</v>
      </c>
      <c r="W71" s="42">
        <v>43465</v>
      </c>
      <c r="X71" s="34" t="s">
        <v>33</v>
      </c>
      <c r="Y71" s="42" t="s">
        <v>34</v>
      </c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1:37" s="1" customFormat="1" ht="24.95" customHeight="1" x14ac:dyDescent="0.2">
      <c r="A72" s="92">
        <v>5</v>
      </c>
      <c r="B72" s="91" t="s">
        <v>163</v>
      </c>
      <c r="C72" s="91" t="s">
        <v>182</v>
      </c>
      <c r="D72" s="93" t="s">
        <v>31</v>
      </c>
      <c r="E72" s="91" t="s">
        <v>19</v>
      </c>
      <c r="F72" s="56">
        <v>2</v>
      </c>
      <c r="G72" s="94"/>
      <c r="H72" s="94">
        <v>30.7</v>
      </c>
      <c r="I72" s="94">
        <f>IF(R72="Подлежит расселению",H72,IF(R72="Расселено",0,IF(R72="Пустующие",0,IF(R72="В суде",H72))))</f>
        <v>30.7</v>
      </c>
      <c r="J72" s="94">
        <f>IF(E72="Муниципальная",I72,IF(E72="Частная",0))</f>
        <v>0</v>
      </c>
      <c r="K72" s="94">
        <f>IF(E72="Муниципальная",0,IF(E72="Частная",I72))</f>
        <v>30.7</v>
      </c>
      <c r="L72" s="93">
        <f t="shared" ref="L72:N74" si="22">IF(I72&gt;0,1,IF(I72=0,0))</f>
        <v>1</v>
      </c>
      <c r="M72" s="93">
        <f t="shared" si="22"/>
        <v>0</v>
      </c>
      <c r="N72" s="93">
        <f t="shared" si="22"/>
        <v>1</v>
      </c>
      <c r="O72" s="93">
        <v>3</v>
      </c>
      <c r="P72" s="93"/>
      <c r="Q72" s="93">
        <f t="shared" si="5"/>
        <v>3</v>
      </c>
      <c r="R72" s="91" t="s">
        <v>32</v>
      </c>
      <c r="S72" s="91">
        <v>4</v>
      </c>
      <c r="T72" s="35" t="s">
        <v>293</v>
      </c>
      <c r="U72" s="35">
        <v>41941</v>
      </c>
      <c r="V72" s="91" t="s">
        <v>183</v>
      </c>
      <c r="W72" s="35">
        <v>43465</v>
      </c>
      <c r="X72" s="91" t="s">
        <v>33</v>
      </c>
      <c r="Y72" s="35" t="s">
        <v>34</v>
      </c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s="1" customFormat="1" ht="24.95" customHeight="1" x14ac:dyDescent="0.2">
      <c r="A73" s="92">
        <v>5</v>
      </c>
      <c r="B73" s="91" t="s">
        <v>163</v>
      </c>
      <c r="C73" s="91" t="s">
        <v>182</v>
      </c>
      <c r="D73" s="93" t="s">
        <v>35</v>
      </c>
      <c r="E73" s="91" t="s">
        <v>19</v>
      </c>
      <c r="F73" s="56">
        <v>1</v>
      </c>
      <c r="G73" s="94"/>
      <c r="H73" s="94">
        <v>33</v>
      </c>
      <c r="I73" s="94">
        <f>IF(R73="Подлежит расселению",H73,IF(R73="Расселено",0,IF(R73="Пустующие",0,IF(R73="В суде",H73))))</f>
        <v>33</v>
      </c>
      <c r="J73" s="94">
        <f>IF(E73="Муниципальная",I73,IF(E73="Частная",0))</f>
        <v>0</v>
      </c>
      <c r="K73" s="94">
        <f>IF(E73="Муниципальная",0,IF(E73="Частная",I73))</f>
        <v>33</v>
      </c>
      <c r="L73" s="93">
        <f t="shared" si="22"/>
        <v>1</v>
      </c>
      <c r="M73" s="93">
        <f t="shared" si="22"/>
        <v>0</v>
      </c>
      <c r="N73" s="93">
        <f t="shared" si="22"/>
        <v>1</v>
      </c>
      <c r="O73" s="93">
        <v>1</v>
      </c>
      <c r="P73" s="93"/>
      <c r="Q73" s="93">
        <f t="shared" si="5"/>
        <v>1</v>
      </c>
      <c r="R73" s="91" t="s">
        <v>32</v>
      </c>
      <c r="S73" s="91">
        <v>4</v>
      </c>
      <c r="T73" s="35" t="s">
        <v>293</v>
      </c>
      <c r="U73" s="35">
        <v>41941</v>
      </c>
      <c r="V73" s="91" t="s">
        <v>183</v>
      </c>
      <c r="W73" s="35">
        <v>43465</v>
      </c>
      <c r="X73" s="91" t="s">
        <v>33</v>
      </c>
      <c r="Y73" s="35" t="s">
        <v>34</v>
      </c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s="1" customFormat="1" ht="24.95" customHeight="1" x14ac:dyDescent="0.2">
      <c r="A74" s="92">
        <v>5</v>
      </c>
      <c r="B74" s="91" t="s">
        <v>163</v>
      </c>
      <c r="C74" s="91" t="s">
        <v>182</v>
      </c>
      <c r="D74" s="93" t="s">
        <v>36</v>
      </c>
      <c r="E74" s="91" t="s">
        <v>19</v>
      </c>
      <c r="F74" s="56">
        <v>2</v>
      </c>
      <c r="G74" s="94"/>
      <c r="H74" s="94">
        <v>58.7</v>
      </c>
      <c r="I74" s="94">
        <f>IF(R74="Подлежит расселению",H74,IF(R74="Расселено",0,IF(R74="Пустующие",0,IF(R74="В суде",H74))))</f>
        <v>58.7</v>
      </c>
      <c r="J74" s="94">
        <f>IF(E74="Муниципальная",I74,IF(E74="Частная",0))</f>
        <v>0</v>
      </c>
      <c r="K74" s="94">
        <f>IF(E74="Муниципальная",0,IF(E74="Частная",I74))</f>
        <v>58.7</v>
      </c>
      <c r="L74" s="93">
        <f t="shared" si="22"/>
        <v>1</v>
      </c>
      <c r="M74" s="93">
        <f t="shared" si="22"/>
        <v>0</v>
      </c>
      <c r="N74" s="93">
        <f t="shared" si="22"/>
        <v>1</v>
      </c>
      <c r="O74" s="93">
        <v>6</v>
      </c>
      <c r="P74" s="93"/>
      <c r="Q74" s="93">
        <f t="shared" si="5"/>
        <v>6</v>
      </c>
      <c r="R74" s="91" t="s">
        <v>32</v>
      </c>
      <c r="S74" s="91">
        <v>4</v>
      </c>
      <c r="T74" s="35" t="s">
        <v>293</v>
      </c>
      <c r="U74" s="35">
        <v>41941</v>
      </c>
      <c r="V74" s="91" t="s">
        <v>183</v>
      </c>
      <c r="W74" s="35">
        <v>43465</v>
      </c>
      <c r="X74" s="91" t="s">
        <v>33</v>
      </c>
      <c r="Y74" s="35" t="s">
        <v>34</v>
      </c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s="6" customFormat="1" ht="24.95" customHeight="1" x14ac:dyDescent="0.2">
      <c r="A75" s="22">
        <v>5</v>
      </c>
      <c r="B75" s="34" t="s">
        <v>163</v>
      </c>
      <c r="C75" s="34" t="s">
        <v>182</v>
      </c>
      <c r="D75" s="57">
        <f>COUNTA(D72:D74)</f>
        <v>3</v>
      </c>
      <c r="E75" s="34" t="s">
        <v>46</v>
      </c>
      <c r="F75" s="58"/>
      <c r="G75" s="59">
        <v>150.4</v>
      </c>
      <c r="H75" s="59">
        <f t="shared" ref="H75:O75" si="23">SUM(H72:H74)</f>
        <v>122.4</v>
      </c>
      <c r="I75" s="59">
        <f t="shared" si="23"/>
        <v>122.4</v>
      </c>
      <c r="J75" s="59">
        <f t="shared" si="23"/>
        <v>0</v>
      </c>
      <c r="K75" s="59">
        <f t="shared" si="23"/>
        <v>122.4</v>
      </c>
      <c r="L75" s="57">
        <f t="shared" si="23"/>
        <v>3</v>
      </c>
      <c r="M75" s="57">
        <f t="shared" si="23"/>
        <v>0</v>
      </c>
      <c r="N75" s="57">
        <f t="shared" si="23"/>
        <v>3</v>
      </c>
      <c r="O75" s="57">
        <f t="shared" si="23"/>
        <v>10</v>
      </c>
      <c r="P75" s="57"/>
      <c r="Q75" s="57">
        <f t="shared" si="5"/>
        <v>10</v>
      </c>
      <c r="R75" s="34"/>
      <c r="S75" s="34">
        <v>4</v>
      </c>
      <c r="T75" s="42" t="s">
        <v>293</v>
      </c>
      <c r="U75" s="42">
        <v>41941</v>
      </c>
      <c r="V75" s="34" t="s">
        <v>183</v>
      </c>
      <c r="W75" s="42">
        <v>43465</v>
      </c>
      <c r="X75" s="34" t="s">
        <v>33</v>
      </c>
      <c r="Y75" s="42" t="s">
        <v>34</v>
      </c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</row>
    <row r="76" spans="1:37" s="1" customFormat="1" ht="24.95" customHeight="1" x14ac:dyDescent="0.2">
      <c r="A76" s="92">
        <v>6</v>
      </c>
      <c r="B76" s="91" t="s">
        <v>163</v>
      </c>
      <c r="C76" s="91" t="s">
        <v>184</v>
      </c>
      <c r="D76" s="93" t="s">
        <v>31</v>
      </c>
      <c r="E76" s="91" t="s">
        <v>19</v>
      </c>
      <c r="F76" s="56">
        <v>3</v>
      </c>
      <c r="G76" s="94"/>
      <c r="H76" s="94">
        <v>59.5</v>
      </c>
      <c r="I76" s="94">
        <f>IF(R76="Подлежит расселению",H76,IF(R76="Расселено",0,IF(R76="Пустующие",0,IF(R76="В суде",H76))))</f>
        <v>59.5</v>
      </c>
      <c r="J76" s="94">
        <f>IF(E76="Муниципальная",I76,IF(E76="Частная",0))</f>
        <v>0</v>
      </c>
      <c r="K76" s="94">
        <f>IF(E76="Муниципальная",0,IF(E76="Частная",I76))</f>
        <v>59.5</v>
      </c>
      <c r="L76" s="93">
        <f t="shared" ref="L76:N78" si="24">IF(I76&gt;0,1,IF(I76=0,0))</f>
        <v>1</v>
      </c>
      <c r="M76" s="93">
        <f t="shared" si="24"/>
        <v>0</v>
      </c>
      <c r="N76" s="93">
        <f t="shared" si="24"/>
        <v>1</v>
      </c>
      <c r="O76" s="93">
        <v>5</v>
      </c>
      <c r="P76" s="93"/>
      <c r="Q76" s="93">
        <f t="shared" si="5"/>
        <v>5</v>
      </c>
      <c r="R76" s="91" t="s">
        <v>32</v>
      </c>
      <c r="S76" s="91">
        <v>2</v>
      </c>
      <c r="T76" s="35">
        <v>42440</v>
      </c>
      <c r="U76" s="35">
        <v>42445</v>
      </c>
      <c r="V76" s="91" t="s">
        <v>185</v>
      </c>
      <c r="W76" s="35">
        <v>44926</v>
      </c>
      <c r="X76" s="91" t="s">
        <v>33</v>
      </c>
      <c r="Y76" s="35" t="s">
        <v>65</v>
      </c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s="1" customFormat="1" ht="24.95" customHeight="1" x14ac:dyDescent="0.2">
      <c r="A77" s="92">
        <v>6</v>
      </c>
      <c r="B77" s="91" t="s">
        <v>163</v>
      </c>
      <c r="C77" s="91" t="s">
        <v>184</v>
      </c>
      <c r="D77" s="93" t="s">
        <v>35</v>
      </c>
      <c r="E77" s="91" t="s">
        <v>19</v>
      </c>
      <c r="F77" s="56">
        <v>3</v>
      </c>
      <c r="G77" s="94"/>
      <c r="H77" s="94">
        <v>59.6</v>
      </c>
      <c r="I77" s="94">
        <f>IF(R77="Подлежит расселению",H77,IF(R77="Расселено",0,IF(R77="Пустующие",0,IF(R77="В суде",H77))))</f>
        <v>59.6</v>
      </c>
      <c r="J77" s="94">
        <f>IF(E77="Муниципальная",I77,IF(E77="Частная",0))</f>
        <v>0</v>
      </c>
      <c r="K77" s="94">
        <f>IF(E77="Муниципальная",0,IF(E77="Частная",I77))</f>
        <v>59.6</v>
      </c>
      <c r="L77" s="93">
        <f t="shared" si="24"/>
        <v>1</v>
      </c>
      <c r="M77" s="93">
        <f t="shared" si="24"/>
        <v>0</v>
      </c>
      <c r="N77" s="93">
        <f t="shared" si="24"/>
        <v>1</v>
      </c>
      <c r="O77" s="93">
        <v>2</v>
      </c>
      <c r="P77" s="93"/>
      <c r="Q77" s="93">
        <f t="shared" si="5"/>
        <v>2</v>
      </c>
      <c r="R77" s="91" t="s">
        <v>32</v>
      </c>
      <c r="S77" s="91">
        <v>2</v>
      </c>
      <c r="T77" s="35">
        <v>42440</v>
      </c>
      <c r="U77" s="35">
        <v>42445</v>
      </c>
      <c r="V77" s="91" t="s">
        <v>185</v>
      </c>
      <c r="W77" s="35">
        <v>44926</v>
      </c>
      <c r="X77" s="91" t="s">
        <v>33</v>
      </c>
      <c r="Y77" s="35" t="s">
        <v>65</v>
      </c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s="1" customFormat="1" ht="24.95" customHeight="1" x14ac:dyDescent="0.2">
      <c r="A78" s="92">
        <v>6</v>
      </c>
      <c r="B78" s="91" t="s">
        <v>163</v>
      </c>
      <c r="C78" s="91" t="s">
        <v>184</v>
      </c>
      <c r="D78" s="93" t="s">
        <v>36</v>
      </c>
      <c r="E78" s="91" t="s">
        <v>19</v>
      </c>
      <c r="F78" s="56">
        <v>3</v>
      </c>
      <c r="G78" s="94"/>
      <c r="H78" s="94">
        <v>70</v>
      </c>
      <c r="I78" s="94">
        <f>IF(R78="Подлежит расселению",H78,IF(R78="Расселено",0,IF(R78="Пустующие",0,IF(R78="В суде",H78))))</f>
        <v>70</v>
      </c>
      <c r="J78" s="94">
        <f>IF(E78="Муниципальная",I78,IF(E78="Частная",0))</f>
        <v>0</v>
      </c>
      <c r="K78" s="94">
        <f>IF(E78="Муниципальная",0,IF(E78="Частная",I78))</f>
        <v>70</v>
      </c>
      <c r="L78" s="93">
        <f t="shared" si="24"/>
        <v>1</v>
      </c>
      <c r="M78" s="93">
        <f t="shared" si="24"/>
        <v>0</v>
      </c>
      <c r="N78" s="93">
        <f t="shared" si="24"/>
        <v>1</v>
      </c>
      <c r="O78" s="93">
        <v>1</v>
      </c>
      <c r="P78" s="93"/>
      <c r="Q78" s="93">
        <f t="shared" si="5"/>
        <v>1</v>
      </c>
      <c r="R78" s="91" t="s">
        <v>186</v>
      </c>
      <c r="S78" s="91">
        <v>2</v>
      </c>
      <c r="T78" s="35">
        <v>42440</v>
      </c>
      <c r="U78" s="35">
        <v>42445</v>
      </c>
      <c r="V78" s="91" t="s">
        <v>185</v>
      </c>
      <c r="W78" s="35">
        <v>44926</v>
      </c>
      <c r="X78" s="91" t="s">
        <v>33</v>
      </c>
      <c r="Y78" s="35" t="s">
        <v>65</v>
      </c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s="6" customFormat="1" ht="24.95" customHeight="1" x14ac:dyDescent="0.2">
      <c r="A79" s="22">
        <v>6</v>
      </c>
      <c r="B79" s="34" t="s">
        <v>163</v>
      </c>
      <c r="C79" s="34" t="s">
        <v>184</v>
      </c>
      <c r="D79" s="57">
        <f>COUNTA(D76:D78)</f>
        <v>3</v>
      </c>
      <c r="E79" s="34" t="s">
        <v>46</v>
      </c>
      <c r="F79" s="58"/>
      <c r="G79" s="59">
        <v>189.1</v>
      </c>
      <c r="H79" s="59">
        <f t="shared" ref="H79:O79" si="25">SUM(H76:H78)</f>
        <v>189.1</v>
      </c>
      <c r="I79" s="59">
        <f t="shared" si="25"/>
        <v>189.1</v>
      </c>
      <c r="J79" s="59">
        <f t="shared" si="25"/>
        <v>0</v>
      </c>
      <c r="K79" s="81">
        <f t="shared" si="25"/>
        <v>189.1</v>
      </c>
      <c r="L79" s="57">
        <f t="shared" si="25"/>
        <v>3</v>
      </c>
      <c r="M79" s="57">
        <f t="shared" si="25"/>
        <v>0</v>
      </c>
      <c r="N79" s="57">
        <f t="shared" si="25"/>
        <v>3</v>
      </c>
      <c r="O79" s="57">
        <f t="shared" si="25"/>
        <v>8</v>
      </c>
      <c r="P79" s="57"/>
      <c r="Q79" s="57">
        <f t="shared" si="5"/>
        <v>8</v>
      </c>
      <c r="R79" s="34"/>
      <c r="S79" s="34">
        <v>2</v>
      </c>
      <c r="T79" s="42">
        <v>42440</v>
      </c>
      <c r="U79" s="42">
        <v>42445</v>
      </c>
      <c r="V79" s="34" t="s">
        <v>185</v>
      </c>
      <c r="W79" s="42">
        <v>44926</v>
      </c>
      <c r="X79" s="34" t="s">
        <v>33</v>
      </c>
      <c r="Y79" s="42" t="s">
        <v>65</v>
      </c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1:37" s="1" customFormat="1" ht="24.95" customHeight="1" x14ac:dyDescent="0.2">
      <c r="A80" s="92">
        <v>7</v>
      </c>
      <c r="B80" s="91" t="s">
        <v>163</v>
      </c>
      <c r="C80" s="91" t="s">
        <v>187</v>
      </c>
      <c r="D80" s="93" t="s">
        <v>31</v>
      </c>
      <c r="E80" s="91" t="s">
        <v>19</v>
      </c>
      <c r="F80" s="56">
        <v>2</v>
      </c>
      <c r="G80" s="94"/>
      <c r="H80" s="94">
        <v>54.8</v>
      </c>
      <c r="I80" s="94">
        <f>IF(R80="Подлежит расселению",H80,IF(R80="Расселено",0,IF(R80="Пустующие",0,IF(R80="В суде",H80))))</f>
        <v>54.8</v>
      </c>
      <c r="J80" s="94">
        <f>IF(E80="Муниципальная",I80,IF(E80="Частная",0))</f>
        <v>0</v>
      </c>
      <c r="K80" s="94">
        <f>IF(E80="Муниципальная",0,IF(E80="Частная",I80))</f>
        <v>54.8</v>
      </c>
      <c r="L80" s="93">
        <f t="shared" ref="L80:N83" si="26">IF(I80&gt;0,1,IF(I80=0,0))</f>
        <v>1</v>
      </c>
      <c r="M80" s="93">
        <f t="shared" si="26"/>
        <v>0</v>
      </c>
      <c r="N80" s="93">
        <f t="shared" si="26"/>
        <v>1</v>
      </c>
      <c r="O80" s="93">
        <v>2</v>
      </c>
      <c r="P80" s="93"/>
      <c r="Q80" s="93">
        <f t="shared" si="5"/>
        <v>2</v>
      </c>
      <c r="R80" s="91" t="s">
        <v>32</v>
      </c>
      <c r="S80" s="91">
        <v>1</v>
      </c>
      <c r="T80" s="35">
        <v>42440</v>
      </c>
      <c r="U80" s="35">
        <v>42445</v>
      </c>
      <c r="V80" s="91" t="s">
        <v>188</v>
      </c>
      <c r="W80" s="35">
        <v>44926</v>
      </c>
      <c r="X80" s="91" t="s">
        <v>33</v>
      </c>
      <c r="Y80" s="35" t="s">
        <v>65</v>
      </c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s="1" customFormat="1" ht="24.95" customHeight="1" x14ac:dyDescent="0.2">
      <c r="A81" s="92">
        <v>7</v>
      </c>
      <c r="B81" s="91" t="s">
        <v>163</v>
      </c>
      <c r="C81" s="91" t="s">
        <v>187</v>
      </c>
      <c r="D81" s="93" t="s">
        <v>35</v>
      </c>
      <c r="E81" s="91" t="s">
        <v>19</v>
      </c>
      <c r="F81" s="56">
        <v>1</v>
      </c>
      <c r="G81" s="94"/>
      <c r="H81" s="94">
        <v>44</v>
      </c>
      <c r="I81" s="94">
        <f>IF(R81="Подлежит расселению",H81,IF(R81="Расселено",0,IF(R81="Пустующие",0,IF(R81="В суде",H81))))</f>
        <v>44</v>
      </c>
      <c r="J81" s="94">
        <f>IF(E81="Муниципальная",I81,IF(E81="Частная",0))</f>
        <v>0</v>
      </c>
      <c r="K81" s="94">
        <f>IF(E81="Муниципальная",0,IF(E81="Частная",I81))</f>
        <v>44</v>
      </c>
      <c r="L81" s="93">
        <f t="shared" si="26"/>
        <v>1</v>
      </c>
      <c r="M81" s="93">
        <f t="shared" si="26"/>
        <v>0</v>
      </c>
      <c r="N81" s="93">
        <f t="shared" si="26"/>
        <v>1</v>
      </c>
      <c r="O81" s="93">
        <v>2</v>
      </c>
      <c r="P81" s="93"/>
      <c r="Q81" s="93">
        <f t="shared" si="5"/>
        <v>2</v>
      </c>
      <c r="R81" s="91" t="s">
        <v>32</v>
      </c>
      <c r="S81" s="91">
        <v>1</v>
      </c>
      <c r="T81" s="35">
        <v>42440</v>
      </c>
      <c r="U81" s="35">
        <v>42445</v>
      </c>
      <c r="V81" s="91" t="s">
        <v>188</v>
      </c>
      <c r="W81" s="35">
        <v>44926</v>
      </c>
      <c r="X81" s="91" t="s">
        <v>33</v>
      </c>
      <c r="Y81" s="35" t="s">
        <v>65</v>
      </c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s="1" customFormat="1" ht="24.95" customHeight="1" x14ac:dyDescent="0.2">
      <c r="A82" s="92">
        <v>7</v>
      </c>
      <c r="B82" s="91" t="s">
        <v>163</v>
      </c>
      <c r="C82" s="91" t="s">
        <v>187</v>
      </c>
      <c r="D82" s="93" t="s">
        <v>36</v>
      </c>
      <c r="E82" s="91" t="s">
        <v>19</v>
      </c>
      <c r="F82" s="56">
        <v>2</v>
      </c>
      <c r="G82" s="94"/>
      <c r="H82" s="94">
        <v>45.3</v>
      </c>
      <c r="I82" s="94">
        <f>IF(R82="Подлежит расселению",H82,IF(R82="Расселено",0,IF(R82="Пустующие",0,IF(R82="В суде",H82))))</f>
        <v>45.3</v>
      </c>
      <c r="J82" s="94">
        <f>IF(E82="Муниципальная",I82,IF(E82="Частная",0))</f>
        <v>0</v>
      </c>
      <c r="K82" s="94">
        <f>IF(E82="Муниципальная",0,IF(E82="Частная",I82))</f>
        <v>45.3</v>
      </c>
      <c r="L82" s="93">
        <f t="shared" si="26"/>
        <v>1</v>
      </c>
      <c r="M82" s="93">
        <f t="shared" si="26"/>
        <v>0</v>
      </c>
      <c r="N82" s="93">
        <f t="shared" si="26"/>
        <v>1</v>
      </c>
      <c r="O82" s="93">
        <v>1</v>
      </c>
      <c r="P82" s="93"/>
      <c r="Q82" s="93">
        <f t="shared" si="5"/>
        <v>1</v>
      </c>
      <c r="R82" s="91" t="s">
        <v>32</v>
      </c>
      <c r="S82" s="91">
        <v>1</v>
      </c>
      <c r="T82" s="35">
        <v>42440</v>
      </c>
      <c r="U82" s="35">
        <v>42445</v>
      </c>
      <c r="V82" s="91" t="s">
        <v>188</v>
      </c>
      <c r="W82" s="35">
        <v>44926</v>
      </c>
      <c r="X82" s="91" t="s">
        <v>33</v>
      </c>
      <c r="Y82" s="35" t="s">
        <v>65</v>
      </c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s="1" customFormat="1" ht="24.95" customHeight="1" x14ac:dyDescent="0.2">
      <c r="A83" s="92">
        <v>7</v>
      </c>
      <c r="B83" s="91" t="s">
        <v>163</v>
      </c>
      <c r="C83" s="91" t="s">
        <v>187</v>
      </c>
      <c r="D83" s="93" t="s">
        <v>37</v>
      </c>
      <c r="E83" s="91" t="s">
        <v>19</v>
      </c>
      <c r="F83" s="56">
        <v>1</v>
      </c>
      <c r="G83" s="94"/>
      <c r="H83" s="94">
        <v>43.9</v>
      </c>
      <c r="I83" s="94">
        <f>IF(R83="Подлежит расселению",H83,IF(R83="Расселено",0,IF(R83="Пустующие",0,IF(R83="В суде",H83))))</f>
        <v>43.9</v>
      </c>
      <c r="J83" s="94">
        <f>IF(E83="Муниципальная",I83,IF(E83="Частная",0))</f>
        <v>0</v>
      </c>
      <c r="K83" s="94">
        <f>IF(E83="Муниципальная",0,IF(E83="Частная",I83))</f>
        <v>43.9</v>
      </c>
      <c r="L83" s="93">
        <f t="shared" si="26"/>
        <v>1</v>
      </c>
      <c r="M83" s="93">
        <f t="shared" si="26"/>
        <v>0</v>
      </c>
      <c r="N83" s="93">
        <f t="shared" si="26"/>
        <v>1</v>
      </c>
      <c r="O83" s="93">
        <v>2</v>
      </c>
      <c r="P83" s="93"/>
      <c r="Q83" s="93">
        <f t="shared" si="5"/>
        <v>2</v>
      </c>
      <c r="R83" s="91" t="s">
        <v>32</v>
      </c>
      <c r="S83" s="91">
        <v>1</v>
      </c>
      <c r="T83" s="35">
        <v>42440</v>
      </c>
      <c r="U83" s="35">
        <v>42445</v>
      </c>
      <c r="V83" s="91" t="s">
        <v>188</v>
      </c>
      <c r="W83" s="35">
        <v>44926</v>
      </c>
      <c r="X83" s="91" t="s">
        <v>33</v>
      </c>
      <c r="Y83" s="35" t="s">
        <v>65</v>
      </c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s="6" customFormat="1" ht="24.95" customHeight="1" x14ac:dyDescent="0.2">
      <c r="A84" s="22">
        <v>7</v>
      </c>
      <c r="B84" s="34" t="s">
        <v>163</v>
      </c>
      <c r="C84" s="34" t="s">
        <v>187</v>
      </c>
      <c r="D84" s="57">
        <f>COUNTA(D80:D83)</f>
        <v>4</v>
      </c>
      <c r="E84" s="34" t="s">
        <v>46</v>
      </c>
      <c r="F84" s="58"/>
      <c r="G84" s="59">
        <v>188</v>
      </c>
      <c r="H84" s="59">
        <f t="shared" ref="H84:O84" si="27">SUM(H80:H83)</f>
        <v>188</v>
      </c>
      <c r="I84" s="59">
        <f t="shared" si="27"/>
        <v>188</v>
      </c>
      <c r="J84" s="59">
        <f t="shared" si="27"/>
        <v>0</v>
      </c>
      <c r="K84" s="69">
        <f t="shared" si="27"/>
        <v>188</v>
      </c>
      <c r="L84" s="57">
        <f t="shared" si="27"/>
        <v>4</v>
      </c>
      <c r="M84" s="57">
        <f t="shared" si="27"/>
        <v>0</v>
      </c>
      <c r="N84" s="57">
        <f t="shared" si="27"/>
        <v>4</v>
      </c>
      <c r="O84" s="57">
        <f t="shared" si="27"/>
        <v>7</v>
      </c>
      <c r="P84" s="57"/>
      <c r="Q84" s="57">
        <f t="shared" si="5"/>
        <v>7</v>
      </c>
      <c r="R84" s="34"/>
      <c r="S84" s="34">
        <v>1</v>
      </c>
      <c r="T84" s="42">
        <v>42440</v>
      </c>
      <c r="U84" s="42">
        <v>42445</v>
      </c>
      <c r="V84" s="34" t="s">
        <v>188</v>
      </c>
      <c r="W84" s="42">
        <v>44926</v>
      </c>
      <c r="X84" s="34" t="s">
        <v>33</v>
      </c>
      <c r="Y84" s="42" t="s">
        <v>65</v>
      </c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1:37" s="1" customFormat="1" ht="24.95" customHeight="1" x14ac:dyDescent="0.2">
      <c r="A85" s="92">
        <v>8</v>
      </c>
      <c r="B85" s="91" t="s">
        <v>163</v>
      </c>
      <c r="C85" s="91" t="s">
        <v>189</v>
      </c>
      <c r="D85" s="93" t="s">
        <v>31</v>
      </c>
      <c r="E85" s="91" t="s">
        <v>19</v>
      </c>
      <c r="F85" s="56">
        <v>1</v>
      </c>
      <c r="G85" s="94"/>
      <c r="H85" s="94">
        <v>33.6</v>
      </c>
      <c r="I85" s="94">
        <f t="shared" ref="I85:I101" si="28">IF(R85="Подлежит расселению",H85,IF(R85="Расселено",0,IF(R85="Пустующие",0,IF(R85="В суде",H85))))</f>
        <v>33.6</v>
      </c>
      <c r="J85" s="94">
        <f t="shared" ref="J85:J101" si="29">IF(E85="Муниципальная",I85,IF(E85="Частная",0))</f>
        <v>0</v>
      </c>
      <c r="K85" s="94">
        <f t="shared" ref="K85:K101" si="30">IF(E85="Муниципальная",0,IF(E85="Частная",I85))</f>
        <v>33.6</v>
      </c>
      <c r="L85" s="93">
        <f t="shared" ref="L85:N101" si="31">IF(I85&gt;0,1,IF(I85=0,0))</f>
        <v>1</v>
      </c>
      <c r="M85" s="93">
        <f t="shared" si="31"/>
        <v>0</v>
      </c>
      <c r="N85" s="93">
        <f t="shared" si="31"/>
        <v>1</v>
      </c>
      <c r="O85" s="93">
        <v>2</v>
      </c>
      <c r="P85" s="93"/>
      <c r="Q85" s="93">
        <f t="shared" si="5"/>
        <v>2</v>
      </c>
      <c r="R85" s="91" t="s">
        <v>32</v>
      </c>
      <c r="S85" s="91"/>
      <c r="T85" s="35"/>
      <c r="U85" s="91" t="s">
        <v>190</v>
      </c>
      <c r="V85" s="35">
        <v>42815</v>
      </c>
      <c r="W85" s="35">
        <v>44926</v>
      </c>
      <c r="X85" s="91" t="s">
        <v>33</v>
      </c>
      <c r="Y85" s="35" t="s">
        <v>65</v>
      </c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s="1" customFormat="1" ht="24.95" customHeight="1" x14ac:dyDescent="0.2">
      <c r="A86" s="92">
        <v>8</v>
      </c>
      <c r="B86" s="91" t="s">
        <v>163</v>
      </c>
      <c r="C86" s="91" t="s">
        <v>189</v>
      </c>
      <c r="D86" s="93" t="s">
        <v>35</v>
      </c>
      <c r="E86" s="91" t="s">
        <v>19</v>
      </c>
      <c r="F86" s="56">
        <v>3</v>
      </c>
      <c r="G86" s="94"/>
      <c r="H86" s="94">
        <v>73.900000000000006</v>
      </c>
      <c r="I86" s="94">
        <f t="shared" si="28"/>
        <v>73.900000000000006</v>
      </c>
      <c r="J86" s="94">
        <f t="shared" si="29"/>
        <v>0</v>
      </c>
      <c r="K86" s="94">
        <f t="shared" si="30"/>
        <v>73.900000000000006</v>
      </c>
      <c r="L86" s="93">
        <f t="shared" si="31"/>
        <v>1</v>
      </c>
      <c r="M86" s="93">
        <f t="shared" si="31"/>
        <v>0</v>
      </c>
      <c r="N86" s="93">
        <f t="shared" si="31"/>
        <v>1</v>
      </c>
      <c r="O86" s="93">
        <v>1</v>
      </c>
      <c r="P86" s="93"/>
      <c r="Q86" s="93">
        <f t="shared" si="5"/>
        <v>1</v>
      </c>
      <c r="R86" s="91" t="s">
        <v>32</v>
      </c>
      <c r="S86" s="91"/>
      <c r="T86" s="35"/>
      <c r="U86" s="91" t="s">
        <v>190</v>
      </c>
      <c r="V86" s="35">
        <v>42815</v>
      </c>
      <c r="W86" s="35">
        <v>44926</v>
      </c>
      <c r="X86" s="91" t="s">
        <v>33</v>
      </c>
      <c r="Y86" s="35" t="s">
        <v>65</v>
      </c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s="1" customFormat="1" ht="24.95" customHeight="1" x14ac:dyDescent="0.2">
      <c r="A87" s="92">
        <v>8</v>
      </c>
      <c r="B87" s="91" t="s">
        <v>163</v>
      </c>
      <c r="C87" s="91" t="s">
        <v>189</v>
      </c>
      <c r="D87" s="93" t="s">
        <v>36</v>
      </c>
      <c r="E87" s="91" t="s">
        <v>19</v>
      </c>
      <c r="F87" s="56">
        <v>2</v>
      </c>
      <c r="G87" s="94"/>
      <c r="H87" s="94">
        <v>53.4</v>
      </c>
      <c r="I87" s="94">
        <f t="shared" si="28"/>
        <v>53.4</v>
      </c>
      <c r="J87" s="94">
        <f t="shared" si="29"/>
        <v>0</v>
      </c>
      <c r="K87" s="94">
        <f t="shared" si="30"/>
        <v>53.4</v>
      </c>
      <c r="L87" s="93">
        <f t="shared" si="31"/>
        <v>1</v>
      </c>
      <c r="M87" s="93">
        <f t="shared" si="31"/>
        <v>0</v>
      </c>
      <c r="N87" s="93">
        <f t="shared" si="31"/>
        <v>1</v>
      </c>
      <c r="O87" s="93">
        <v>5</v>
      </c>
      <c r="P87" s="93"/>
      <c r="Q87" s="93">
        <f t="shared" si="5"/>
        <v>5</v>
      </c>
      <c r="R87" s="91" t="s">
        <v>32</v>
      </c>
      <c r="S87" s="91"/>
      <c r="T87" s="35"/>
      <c r="U87" s="91" t="s">
        <v>190</v>
      </c>
      <c r="V87" s="35">
        <v>42815</v>
      </c>
      <c r="W87" s="35">
        <v>44926</v>
      </c>
      <c r="X87" s="91" t="s">
        <v>33</v>
      </c>
      <c r="Y87" s="35" t="s">
        <v>65</v>
      </c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s="1" customFormat="1" ht="24.95" customHeight="1" x14ac:dyDescent="0.2">
      <c r="A88" s="92">
        <v>8</v>
      </c>
      <c r="B88" s="91" t="s">
        <v>163</v>
      </c>
      <c r="C88" s="91" t="s">
        <v>189</v>
      </c>
      <c r="D88" s="93" t="s">
        <v>37</v>
      </c>
      <c r="E88" s="91" t="s">
        <v>18</v>
      </c>
      <c r="F88" s="56">
        <v>2</v>
      </c>
      <c r="G88" s="94"/>
      <c r="H88" s="94">
        <v>53</v>
      </c>
      <c r="I88" s="94">
        <f t="shared" si="28"/>
        <v>53</v>
      </c>
      <c r="J88" s="94">
        <f t="shared" si="29"/>
        <v>53</v>
      </c>
      <c r="K88" s="94">
        <f t="shared" si="30"/>
        <v>0</v>
      </c>
      <c r="L88" s="93">
        <f t="shared" si="31"/>
        <v>1</v>
      </c>
      <c r="M88" s="93">
        <f t="shared" si="31"/>
        <v>1</v>
      </c>
      <c r="N88" s="93">
        <f t="shared" si="31"/>
        <v>0</v>
      </c>
      <c r="O88" s="93">
        <v>2</v>
      </c>
      <c r="P88" s="93"/>
      <c r="Q88" s="93">
        <f t="shared" si="5"/>
        <v>2</v>
      </c>
      <c r="R88" s="91" t="s">
        <v>32</v>
      </c>
      <c r="S88" s="91"/>
      <c r="T88" s="35"/>
      <c r="U88" s="91" t="s">
        <v>190</v>
      </c>
      <c r="V88" s="35">
        <v>42815</v>
      </c>
      <c r="W88" s="35">
        <v>44926</v>
      </c>
      <c r="X88" s="91" t="s">
        <v>33</v>
      </c>
      <c r="Y88" s="35" t="s">
        <v>65</v>
      </c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s="1" customFormat="1" ht="24.95" customHeight="1" x14ac:dyDescent="0.2">
      <c r="A89" s="92">
        <v>8</v>
      </c>
      <c r="B89" s="91" t="s">
        <v>163</v>
      </c>
      <c r="C89" s="91" t="s">
        <v>189</v>
      </c>
      <c r="D89" s="93" t="s">
        <v>191</v>
      </c>
      <c r="E89" s="91" t="s">
        <v>19</v>
      </c>
      <c r="F89" s="56">
        <v>1</v>
      </c>
      <c r="G89" s="94"/>
      <c r="H89" s="94">
        <v>17</v>
      </c>
      <c r="I89" s="94">
        <f t="shared" si="28"/>
        <v>17</v>
      </c>
      <c r="J89" s="94">
        <f t="shared" si="29"/>
        <v>0</v>
      </c>
      <c r="K89" s="94">
        <f t="shared" si="30"/>
        <v>17</v>
      </c>
      <c r="L89" s="93">
        <f t="shared" si="31"/>
        <v>1</v>
      </c>
      <c r="M89" s="93">
        <f t="shared" si="31"/>
        <v>0</v>
      </c>
      <c r="N89" s="93">
        <f t="shared" si="31"/>
        <v>1</v>
      </c>
      <c r="O89" s="93">
        <v>2</v>
      </c>
      <c r="P89" s="93"/>
      <c r="Q89" s="93">
        <f t="shared" si="5"/>
        <v>2</v>
      </c>
      <c r="R89" s="91" t="s">
        <v>32</v>
      </c>
      <c r="S89" s="91"/>
      <c r="T89" s="35"/>
      <c r="U89" s="91" t="s">
        <v>190</v>
      </c>
      <c r="V89" s="35">
        <v>42815</v>
      </c>
      <c r="W89" s="35">
        <v>44926</v>
      </c>
      <c r="X89" s="91" t="s">
        <v>33</v>
      </c>
      <c r="Y89" s="35" t="s">
        <v>65</v>
      </c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s="1" customFormat="1" ht="24.95" customHeight="1" x14ac:dyDescent="0.2">
      <c r="A90" s="92">
        <v>8</v>
      </c>
      <c r="B90" s="91" t="s">
        <v>163</v>
      </c>
      <c r="C90" s="91" t="s">
        <v>189</v>
      </c>
      <c r="D90" s="93" t="s">
        <v>192</v>
      </c>
      <c r="E90" s="91" t="s">
        <v>18</v>
      </c>
      <c r="F90" s="56">
        <v>1</v>
      </c>
      <c r="G90" s="94"/>
      <c r="H90" s="94">
        <v>9.8000000000000007</v>
      </c>
      <c r="I90" s="94">
        <f t="shared" si="28"/>
        <v>9.8000000000000007</v>
      </c>
      <c r="J90" s="94">
        <f t="shared" si="29"/>
        <v>9.8000000000000007</v>
      </c>
      <c r="K90" s="94">
        <f t="shared" si="30"/>
        <v>0</v>
      </c>
      <c r="L90" s="93">
        <f t="shared" si="31"/>
        <v>1</v>
      </c>
      <c r="M90" s="93">
        <f t="shared" si="31"/>
        <v>1</v>
      </c>
      <c r="N90" s="93">
        <f t="shared" si="31"/>
        <v>0</v>
      </c>
      <c r="O90" s="93">
        <v>1</v>
      </c>
      <c r="P90" s="93"/>
      <c r="Q90" s="93">
        <f t="shared" ref="Q90:Q120" si="32">O90-P90</f>
        <v>1</v>
      </c>
      <c r="R90" s="91" t="s">
        <v>32</v>
      </c>
      <c r="S90" s="91"/>
      <c r="T90" s="35"/>
      <c r="U90" s="91" t="s">
        <v>190</v>
      </c>
      <c r="V90" s="35">
        <v>42815</v>
      </c>
      <c r="W90" s="35">
        <v>44926</v>
      </c>
      <c r="X90" s="91" t="s">
        <v>33</v>
      </c>
      <c r="Y90" s="35" t="s">
        <v>65</v>
      </c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s="1" customFormat="1" ht="24.95" customHeight="1" x14ac:dyDescent="0.2">
      <c r="A91" s="92">
        <v>8</v>
      </c>
      <c r="B91" s="91" t="s">
        <v>163</v>
      </c>
      <c r="C91" s="91" t="s">
        <v>189</v>
      </c>
      <c r="D91" s="93" t="s">
        <v>39</v>
      </c>
      <c r="E91" s="91" t="s">
        <v>19</v>
      </c>
      <c r="F91" s="56">
        <v>3</v>
      </c>
      <c r="G91" s="94"/>
      <c r="H91" s="94">
        <v>72.3</v>
      </c>
      <c r="I91" s="94">
        <f t="shared" si="28"/>
        <v>72.3</v>
      </c>
      <c r="J91" s="94">
        <f t="shared" si="29"/>
        <v>0</v>
      </c>
      <c r="K91" s="94">
        <f t="shared" si="30"/>
        <v>72.3</v>
      </c>
      <c r="L91" s="93">
        <f t="shared" si="31"/>
        <v>1</v>
      </c>
      <c r="M91" s="93">
        <f t="shared" si="31"/>
        <v>0</v>
      </c>
      <c r="N91" s="93">
        <f t="shared" si="31"/>
        <v>1</v>
      </c>
      <c r="O91" s="93">
        <v>3</v>
      </c>
      <c r="P91" s="93"/>
      <c r="Q91" s="93">
        <f t="shared" si="32"/>
        <v>3</v>
      </c>
      <c r="R91" s="91" t="s">
        <v>32</v>
      </c>
      <c r="S91" s="91"/>
      <c r="T91" s="35"/>
      <c r="U91" s="91" t="s">
        <v>190</v>
      </c>
      <c r="V91" s="35">
        <v>42815</v>
      </c>
      <c r="W91" s="35">
        <v>44926</v>
      </c>
      <c r="X91" s="91" t="s">
        <v>33</v>
      </c>
      <c r="Y91" s="35" t="s">
        <v>65</v>
      </c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s="1" customFormat="1" ht="24.95" customHeight="1" x14ac:dyDescent="0.2">
      <c r="A92" s="92">
        <v>8</v>
      </c>
      <c r="B92" s="91" t="s">
        <v>163</v>
      </c>
      <c r="C92" s="91" t="s">
        <v>189</v>
      </c>
      <c r="D92" s="93" t="s">
        <v>40</v>
      </c>
      <c r="E92" s="91" t="s">
        <v>19</v>
      </c>
      <c r="F92" s="56">
        <v>2</v>
      </c>
      <c r="G92" s="94"/>
      <c r="H92" s="94">
        <v>53.4</v>
      </c>
      <c r="I92" s="94">
        <f t="shared" si="28"/>
        <v>53.4</v>
      </c>
      <c r="J92" s="94">
        <f t="shared" si="29"/>
        <v>0</v>
      </c>
      <c r="K92" s="94">
        <f t="shared" si="30"/>
        <v>53.4</v>
      </c>
      <c r="L92" s="93">
        <f t="shared" si="31"/>
        <v>1</v>
      </c>
      <c r="M92" s="93">
        <f t="shared" si="31"/>
        <v>0</v>
      </c>
      <c r="N92" s="93">
        <f t="shared" si="31"/>
        <v>1</v>
      </c>
      <c r="O92" s="93">
        <v>4</v>
      </c>
      <c r="P92" s="93"/>
      <c r="Q92" s="93">
        <f t="shared" si="32"/>
        <v>4</v>
      </c>
      <c r="R92" s="91" t="s">
        <v>32</v>
      </c>
      <c r="S92" s="91"/>
      <c r="T92" s="35"/>
      <c r="U92" s="91" t="s">
        <v>190</v>
      </c>
      <c r="V92" s="35">
        <v>42815</v>
      </c>
      <c r="W92" s="35">
        <v>44926</v>
      </c>
      <c r="X92" s="91" t="s">
        <v>33</v>
      </c>
      <c r="Y92" s="35" t="s">
        <v>65</v>
      </c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s="1" customFormat="1" ht="24.95" customHeight="1" x14ac:dyDescent="0.2">
      <c r="A93" s="92">
        <v>8</v>
      </c>
      <c r="B93" s="91" t="s">
        <v>163</v>
      </c>
      <c r="C93" s="91" t="s">
        <v>189</v>
      </c>
      <c r="D93" s="93" t="s">
        <v>41</v>
      </c>
      <c r="E93" s="91" t="s">
        <v>19</v>
      </c>
      <c r="F93" s="56">
        <v>2</v>
      </c>
      <c r="G93" s="94"/>
      <c r="H93" s="94">
        <v>53.2</v>
      </c>
      <c r="I93" s="94">
        <f t="shared" si="28"/>
        <v>53.2</v>
      </c>
      <c r="J93" s="94">
        <f t="shared" si="29"/>
        <v>0</v>
      </c>
      <c r="K93" s="94">
        <f t="shared" si="30"/>
        <v>53.2</v>
      </c>
      <c r="L93" s="93">
        <f t="shared" si="31"/>
        <v>1</v>
      </c>
      <c r="M93" s="93">
        <f t="shared" si="31"/>
        <v>0</v>
      </c>
      <c r="N93" s="93">
        <f t="shared" si="31"/>
        <v>1</v>
      </c>
      <c r="O93" s="93">
        <v>2</v>
      </c>
      <c r="P93" s="93"/>
      <c r="Q93" s="93">
        <f t="shared" si="32"/>
        <v>2</v>
      </c>
      <c r="R93" s="91" t="s">
        <v>32</v>
      </c>
      <c r="S93" s="91"/>
      <c r="T93" s="35"/>
      <c r="U93" s="91" t="s">
        <v>190</v>
      </c>
      <c r="V93" s="35">
        <v>42815</v>
      </c>
      <c r="W93" s="35">
        <v>44926</v>
      </c>
      <c r="X93" s="91" t="s">
        <v>33</v>
      </c>
      <c r="Y93" s="35" t="s">
        <v>65</v>
      </c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s="1" customFormat="1" ht="24.95" customHeight="1" x14ac:dyDescent="0.2">
      <c r="A94" s="92">
        <v>8</v>
      </c>
      <c r="B94" s="91" t="s">
        <v>163</v>
      </c>
      <c r="C94" s="91" t="s">
        <v>189</v>
      </c>
      <c r="D94" s="93" t="s">
        <v>42</v>
      </c>
      <c r="E94" s="91" t="s">
        <v>19</v>
      </c>
      <c r="F94" s="56">
        <v>2</v>
      </c>
      <c r="G94" s="94"/>
      <c r="H94" s="94">
        <v>53.3</v>
      </c>
      <c r="I94" s="94">
        <f t="shared" si="28"/>
        <v>53.3</v>
      </c>
      <c r="J94" s="94">
        <f t="shared" si="29"/>
        <v>0</v>
      </c>
      <c r="K94" s="94">
        <f t="shared" si="30"/>
        <v>53.3</v>
      </c>
      <c r="L94" s="93">
        <f t="shared" si="31"/>
        <v>1</v>
      </c>
      <c r="M94" s="93">
        <f t="shared" si="31"/>
        <v>0</v>
      </c>
      <c r="N94" s="93">
        <f t="shared" si="31"/>
        <v>1</v>
      </c>
      <c r="O94" s="93">
        <v>2</v>
      </c>
      <c r="P94" s="93"/>
      <c r="Q94" s="93">
        <f t="shared" si="32"/>
        <v>2</v>
      </c>
      <c r="R94" s="91" t="s">
        <v>32</v>
      </c>
      <c r="S94" s="91"/>
      <c r="T94" s="35"/>
      <c r="U94" s="91" t="s">
        <v>190</v>
      </c>
      <c r="V94" s="35">
        <v>42815</v>
      </c>
      <c r="W94" s="35">
        <v>44926</v>
      </c>
      <c r="X94" s="91" t="s">
        <v>33</v>
      </c>
      <c r="Y94" s="35" t="s">
        <v>65</v>
      </c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s="1" customFormat="1" ht="24.95" customHeight="1" x14ac:dyDescent="0.2">
      <c r="A95" s="92">
        <v>8</v>
      </c>
      <c r="B95" s="91" t="s">
        <v>163</v>
      </c>
      <c r="C95" s="91" t="s">
        <v>189</v>
      </c>
      <c r="D95" s="93" t="s">
        <v>43</v>
      </c>
      <c r="E95" s="91" t="s">
        <v>19</v>
      </c>
      <c r="F95" s="56">
        <v>2</v>
      </c>
      <c r="G95" s="94"/>
      <c r="H95" s="94">
        <v>52.9</v>
      </c>
      <c r="I95" s="94">
        <f t="shared" si="28"/>
        <v>52.9</v>
      </c>
      <c r="J95" s="94">
        <f t="shared" si="29"/>
        <v>0</v>
      </c>
      <c r="K95" s="94">
        <f t="shared" si="30"/>
        <v>52.9</v>
      </c>
      <c r="L95" s="93">
        <f t="shared" si="31"/>
        <v>1</v>
      </c>
      <c r="M95" s="93">
        <f t="shared" si="31"/>
        <v>0</v>
      </c>
      <c r="N95" s="93">
        <f t="shared" si="31"/>
        <v>1</v>
      </c>
      <c r="O95" s="93">
        <v>1</v>
      </c>
      <c r="P95" s="93"/>
      <c r="Q95" s="93">
        <f t="shared" si="32"/>
        <v>1</v>
      </c>
      <c r="R95" s="91" t="s">
        <v>32</v>
      </c>
      <c r="S95" s="91"/>
      <c r="T95" s="35"/>
      <c r="U95" s="91" t="s">
        <v>190</v>
      </c>
      <c r="V95" s="35">
        <v>42815</v>
      </c>
      <c r="W95" s="35">
        <v>44926</v>
      </c>
      <c r="X95" s="91" t="s">
        <v>33</v>
      </c>
      <c r="Y95" s="35" t="s">
        <v>65</v>
      </c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s="1" customFormat="1" ht="24.95" customHeight="1" x14ac:dyDescent="0.2">
      <c r="A96" s="92">
        <v>8</v>
      </c>
      <c r="B96" s="91" t="s">
        <v>163</v>
      </c>
      <c r="C96" s="91" t="s">
        <v>189</v>
      </c>
      <c r="D96" s="93" t="s">
        <v>44</v>
      </c>
      <c r="E96" s="91" t="s">
        <v>19</v>
      </c>
      <c r="F96" s="56">
        <v>3</v>
      </c>
      <c r="G96" s="94"/>
      <c r="H96" s="94">
        <v>72.7</v>
      </c>
      <c r="I96" s="94">
        <f t="shared" si="28"/>
        <v>72.7</v>
      </c>
      <c r="J96" s="94">
        <f t="shared" si="29"/>
        <v>0</v>
      </c>
      <c r="K96" s="94">
        <f t="shared" si="30"/>
        <v>72.7</v>
      </c>
      <c r="L96" s="93">
        <f t="shared" si="31"/>
        <v>1</v>
      </c>
      <c r="M96" s="93">
        <f t="shared" si="31"/>
        <v>0</v>
      </c>
      <c r="N96" s="93">
        <f t="shared" si="31"/>
        <v>1</v>
      </c>
      <c r="O96" s="93">
        <v>3</v>
      </c>
      <c r="P96" s="93"/>
      <c r="Q96" s="93">
        <f t="shared" si="32"/>
        <v>3</v>
      </c>
      <c r="R96" s="91" t="s">
        <v>32</v>
      </c>
      <c r="S96" s="91"/>
      <c r="T96" s="35"/>
      <c r="U96" s="91" t="s">
        <v>190</v>
      </c>
      <c r="V96" s="35">
        <v>42815</v>
      </c>
      <c r="W96" s="35">
        <v>44926</v>
      </c>
      <c r="X96" s="91" t="s">
        <v>33</v>
      </c>
      <c r="Y96" s="35" t="s">
        <v>65</v>
      </c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s="1" customFormat="1" ht="24.95" customHeight="1" x14ac:dyDescent="0.2">
      <c r="A97" s="92">
        <v>8</v>
      </c>
      <c r="B97" s="91" t="s">
        <v>163</v>
      </c>
      <c r="C97" s="91" t="s">
        <v>189</v>
      </c>
      <c r="D97" s="93" t="s">
        <v>45</v>
      </c>
      <c r="E97" s="91" t="s">
        <v>18</v>
      </c>
      <c r="F97" s="56">
        <v>1</v>
      </c>
      <c r="G97" s="94"/>
      <c r="H97" s="94">
        <v>33.5</v>
      </c>
      <c r="I97" s="94">
        <f t="shared" si="28"/>
        <v>33.5</v>
      </c>
      <c r="J97" s="94">
        <f t="shared" si="29"/>
        <v>33.5</v>
      </c>
      <c r="K97" s="94">
        <f t="shared" si="30"/>
        <v>0</v>
      </c>
      <c r="L97" s="93">
        <f t="shared" si="31"/>
        <v>1</v>
      </c>
      <c r="M97" s="93">
        <f t="shared" si="31"/>
        <v>1</v>
      </c>
      <c r="N97" s="93">
        <f t="shared" si="31"/>
        <v>0</v>
      </c>
      <c r="O97" s="93">
        <v>1</v>
      </c>
      <c r="P97" s="93"/>
      <c r="Q97" s="93">
        <f t="shared" si="32"/>
        <v>1</v>
      </c>
      <c r="R97" s="91" t="s">
        <v>32</v>
      </c>
      <c r="S97" s="91"/>
      <c r="T97" s="35"/>
      <c r="U97" s="91" t="s">
        <v>190</v>
      </c>
      <c r="V97" s="35">
        <v>42815</v>
      </c>
      <c r="W97" s="35">
        <v>44926</v>
      </c>
      <c r="X97" s="91" t="s">
        <v>33</v>
      </c>
      <c r="Y97" s="35" t="s">
        <v>65</v>
      </c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s="1" customFormat="1" ht="24.95" customHeight="1" x14ac:dyDescent="0.2">
      <c r="A98" s="92">
        <v>8</v>
      </c>
      <c r="B98" s="91" t="s">
        <v>163</v>
      </c>
      <c r="C98" s="91" t="s">
        <v>189</v>
      </c>
      <c r="D98" s="93" t="s">
        <v>48</v>
      </c>
      <c r="E98" s="91" t="s">
        <v>19</v>
      </c>
      <c r="F98" s="56">
        <v>2</v>
      </c>
      <c r="G98" s="94"/>
      <c r="H98" s="94">
        <v>54.1</v>
      </c>
      <c r="I98" s="94">
        <f t="shared" si="28"/>
        <v>54.1</v>
      </c>
      <c r="J98" s="94">
        <f t="shared" si="29"/>
        <v>0</v>
      </c>
      <c r="K98" s="94">
        <f t="shared" si="30"/>
        <v>54.1</v>
      </c>
      <c r="L98" s="93">
        <f t="shared" si="31"/>
        <v>1</v>
      </c>
      <c r="M98" s="93">
        <f t="shared" si="31"/>
        <v>0</v>
      </c>
      <c r="N98" s="93">
        <f t="shared" si="31"/>
        <v>1</v>
      </c>
      <c r="O98" s="93">
        <v>2</v>
      </c>
      <c r="P98" s="93"/>
      <c r="Q98" s="93">
        <f t="shared" si="32"/>
        <v>2</v>
      </c>
      <c r="R98" s="91" t="s">
        <v>32</v>
      </c>
      <c r="S98" s="91"/>
      <c r="T98" s="35"/>
      <c r="U98" s="91" t="s">
        <v>190</v>
      </c>
      <c r="V98" s="35">
        <v>42815</v>
      </c>
      <c r="W98" s="35">
        <v>44926</v>
      </c>
      <c r="X98" s="91" t="s">
        <v>33</v>
      </c>
      <c r="Y98" s="35" t="s">
        <v>65</v>
      </c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s="1" customFormat="1" ht="24.95" customHeight="1" x14ac:dyDescent="0.2">
      <c r="A99" s="92">
        <v>8</v>
      </c>
      <c r="B99" s="91" t="s">
        <v>163</v>
      </c>
      <c r="C99" s="91" t="s">
        <v>189</v>
      </c>
      <c r="D99" s="93" t="s">
        <v>49</v>
      </c>
      <c r="E99" s="91" t="s">
        <v>19</v>
      </c>
      <c r="F99" s="56">
        <v>1</v>
      </c>
      <c r="G99" s="94"/>
      <c r="H99" s="94">
        <v>54</v>
      </c>
      <c r="I99" s="94">
        <f t="shared" si="28"/>
        <v>54</v>
      </c>
      <c r="J99" s="94">
        <f t="shared" si="29"/>
        <v>0</v>
      </c>
      <c r="K99" s="94">
        <f t="shared" si="30"/>
        <v>54</v>
      </c>
      <c r="L99" s="93">
        <f t="shared" si="31"/>
        <v>1</v>
      </c>
      <c r="M99" s="93">
        <f t="shared" si="31"/>
        <v>0</v>
      </c>
      <c r="N99" s="93">
        <f t="shared" si="31"/>
        <v>1</v>
      </c>
      <c r="O99" s="93">
        <v>2</v>
      </c>
      <c r="P99" s="93"/>
      <c r="Q99" s="93">
        <f t="shared" si="32"/>
        <v>2</v>
      </c>
      <c r="R99" s="91" t="s">
        <v>32</v>
      </c>
      <c r="S99" s="91"/>
      <c r="T99" s="35"/>
      <c r="U99" s="91" t="s">
        <v>190</v>
      </c>
      <c r="V99" s="35">
        <v>42815</v>
      </c>
      <c r="W99" s="35">
        <v>44926</v>
      </c>
      <c r="X99" s="91" t="s">
        <v>33</v>
      </c>
      <c r="Y99" s="35" t="s">
        <v>65</v>
      </c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s="1" customFormat="1" ht="24.95" customHeight="1" x14ac:dyDescent="0.2">
      <c r="A100" s="92">
        <v>8</v>
      </c>
      <c r="B100" s="91" t="s">
        <v>163</v>
      </c>
      <c r="C100" s="91" t="s">
        <v>189</v>
      </c>
      <c r="D100" s="93" t="s">
        <v>50</v>
      </c>
      <c r="E100" s="91" t="s">
        <v>19</v>
      </c>
      <c r="F100" s="56">
        <v>3</v>
      </c>
      <c r="G100" s="94"/>
      <c r="H100" s="94">
        <v>73.3</v>
      </c>
      <c r="I100" s="94">
        <f t="shared" si="28"/>
        <v>73.3</v>
      </c>
      <c r="J100" s="94">
        <f t="shared" si="29"/>
        <v>0</v>
      </c>
      <c r="K100" s="94">
        <f t="shared" si="30"/>
        <v>73.3</v>
      </c>
      <c r="L100" s="93">
        <f t="shared" si="31"/>
        <v>1</v>
      </c>
      <c r="M100" s="93">
        <f t="shared" si="31"/>
        <v>0</v>
      </c>
      <c r="N100" s="93">
        <f t="shared" si="31"/>
        <v>1</v>
      </c>
      <c r="O100" s="93">
        <v>2</v>
      </c>
      <c r="P100" s="93"/>
      <c r="Q100" s="93">
        <f t="shared" si="32"/>
        <v>2</v>
      </c>
      <c r="R100" s="91" t="s">
        <v>32</v>
      </c>
      <c r="S100" s="91"/>
      <c r="T100" s="35"/>
      <c r="U100" s="91" t="s">
        <v>190</v>
      </c>
      <c r="V100" s="35">
        <v>42815</v>
      </c>
      <c r="W100" s="35">
        <v>44926</v>
      </c>
      <c r="X100" s="91" t="s">
        <v>33</v>
      </c>
      <c r="Y100" s="35" t="s">
        <v>65</v>
      </c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s="1" customFormat="1" ht="24.95" customHeight="1" x14ac:dyDescent="0.2">
      <c r="A101" s="92">
        <v>8</v>
      </c>
      <c r="B101" s="91" t="s">
        <v>163</v>
      </c>
      <c r="C101" s="91" t="s">
        <v>189</v>
      </c>
      <c r="D101" s="93" t="s">
        <v>51</v>
      </c>
      <c r="E101" s="91" t="s">
        <v>19</v>
      </c>
      <c r="F101" s="56">
        <v>2</v>
      </c>
      <c r="G101" s="94"/>
      <c r="H101" s="94">
        <v>49.9</v>
      </c>
      <c r="I101" s="94">
        <f t="shared" si="28"/>
        <v>49.9</v>
      </c>
      <c r="J101" s="94">
        <f t="shared" si="29"/>
        <v>0</v>
      </c>
      <c r="K101" s="94">
        <f t="shared" si="30"/>
        <v>49.9</v>
      </c>
      <c r="L101" s="93">
        <f t="shared" si="31"/>
        <v>1</v>
      </c>
      <c r="M101" s="93">
        <f t="shared" si="31"/>
        <v>0</v>
      </c>
      <c r="N101" s="93">
        <f t="shared" si="31"/>
        <v>1</v>
      </c>
      <c r="O101" s="93">
        <v>4</v>
      </c>
      <c r="P101" s="93"/>
      <c r="Q101" s="93">
        <f t="shared" si="32"/>
        <v>4</v>
      </c>
      <c r="R101" s="91" t="s">
        <v>32</v>
      </c>
      <c r="S101" s="91"/>
      <c r="T101" s="35"/>
      <c r="U101" s="91" t="s">
        <v>190</v>
      </c>
      <c r="V101" s="35">
        <v>42815</v>
      </c>
      <c r="W101" s="35">
        <v>44926</v>
      </c>
      <c r="X101" s="91" t="s">
        <v>33</v>
      </c>
      <c r="Y101" s="35" t="s">
        <v>65</v>
      </c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s="6" customFormat="1" ht="24.95" customHeight="1" x14ac:dyDescent="0.2">
      <c r="A102" s="22">
        <v>8</v>
      </c>
      <c r="B102" s="34" t="s">
        <v>163</v>
      </c>
      <c r="C102" s="34" t="s">
        <v>189</v>
      </c>
      <c r="D102" s="57">
        <f>COUNTA(D85:D101)</f>
        <v>17</v>
      </c>
      <c r="E102" s="34" t="s">
        <v>46</v>
      </c>
      <c r="F102" s="58"/>
      <c r="G102" s="59">
        <v>1099.5</v>
      </c>
      <c r="H102" s="59">
        <f t="shared" ref="H102:O102" si="33">SUM(H85:H101)</f>
        <v>863.3</v>
      </c>
      <c r="I102" s="59">
        <f t="shared" si="33"/>
        <v>863.3</v>
      </c>
      <c r="J102" s="59">
        <f t="shared" si="33"/>
        <v>96.3</v>
      </c>
      <c r="K102" s="59">
        <f t="shared" si="33"/>
        <v>766.99999999999989</v>
      </c>
      <c r="L102" s="57">
        <f t="shared" si="33"/>
        <v>17</v>
      </c>
      <c r="M102" s="57">
        <f t="shared" si="33"/>
        <v>3</v>
      </c>
      <c r="N102" s="57">
        <f t="shared" si="33"/>
        <v>14</v>
      </c>
      <c r="O102" s="57">
        <f t="shared" si="33"/>
        <v>39</v>
      </c>
      <c r="P102" s="57"/>
      <c r="Q102" s="57">
        <f t="shared" si="32"/>
        <v>39</v>
      </c>
      <c r="R102" s="34"/>
      <c r="S102" s="34"/>
      <c r="T102" s="42"/>
      <c r="U102" s="34" t="s">
        <v>190</v>
      </c>
      <c r="V102" s="42">
        <v>42815</v>
      </c>
      <c r="W102" s="42">
        <v>44926</v>
      </c>
      <c r="X102" s="34" t="s">
        <v>33</v>
      </c>
      <c r="Y102" s="42" t="s">
        <v>65</v>
      </c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</row>
    <row r="103" spans="1:37" s="1" customFormat="1" ht="24.95" customHeight="1" x14ac:dyDescent="0.2">
      <c r="A103" s="92">
        <v>9</v>
      </c>
      <c r="B103" s="91" t="s">
        <v>163</v>
      </c>
      <c r="C103" s="91" t="s">
        <v>193</v>
      </c>
      <c r="D103" s="93" t="s">
        <v>31</v>
      </c>
      <c r="E103" s="91" t="s">
        <v>18</v>
      </c>
      <c r="F103" s="56">
        <v>3</v>
      </c>
      <c r="G103" s="94"/>
      <c r="H103" s="94">
        <v>77.900000000000006</v>
      </c>
      <c r="I103" s="94">
        <f>IF(R103="Подлежит расселению",H103,IF(R103="Расселено",0,IF(R103="Пустующие",0,IF(R103="В суде",H103))))</f>
        <v>0</v>
      </c>
      <c r="J103" s="94">
        <f>IF(E103="Муниципальная",I103,IF(E103="Частная",0))</f>
        <v>0</v>
      </c>
      <c r="K103" s="94">
        <f>IF(E103="Муниципальная",0,IF(E103="Частная",I103))</f>
        <v>0</v>
      </c>
      <c r="L103" s="93">
        <f t="shared" ref="L103:N105" si="34">IF(I103&gt;0,1,IF(I103=0,0))</f>
        <v>0</v>
      </c>
      <c r="M103" s="93">
        <f t="shared" si="34"/>
        <v>0</v>
      </c>
      <c r="N103" s="93">
        <f t="shared" si="34"/>
        <v>0</v>
      </c>
      <c r="O103" s="93">
        <v>0</v>
      </c>
      <c r="P103" s="93"/>
      <c r="Q103" s="93">
        <f t="shared" si="32"/>
        <v>0</v>
      </c>
      <c r="R103" s="91" t="s">
        <v>67</v>
      </c>
      <c r="S103" s="91"/>
      <c r="T103" s="35"/>
      <c r="U103" s="91" t="s">
        <v>194</v>
      </c>
      <c r="V103" s="35">
        <v>42815</v>
      </c>
      <c r="W103" s="35">
        <v>44926</v>
      </c>
      <c r="X103" s="91" t="s">
        <v>33</v>
      </c>
      <c r="Y103" s="35" t="s">
        <v>65</v>
      </c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s="1" customFormat="1" ht="24.95" customHeight="1" x14ac:dyDescent="0.2">
      <c r="A104" s="92">
        <v>9</v>
      </c>
      <c r="B104" s="91" t="s">
        <v>163</v>
      </c>
      <c r="C104" s="91" t="s">
        <v>193</v>
      </c>
      <c r="D104" s="93" t="s">
        <v>35</v>
      </c>
      <c r="E104" s="91" t="s">
        <v>19</v>
      </c>
      <c r="F104" s="56">
        <v>3</v>
      </c>
      <c r="G104" s="94"/>
      <c r="H104" s="94">
        <v>54.9</v>
      </c>
      <c r="I104" s="94">
        <f>IF(R104="Подлежит расселению",H104,IF(R104="Расселено",0,IF(R104="Пустующие",0,IF(R104="В суде",H104))))</f>
        <v>54.9</v>
      </c>
      <c r="J104" s="94">
        <f>IF(E104="Муниципальная",I104,IF(E104="Частная",0))</f>
        <v>0</v>
      </c>
      <c r="K104" s="94">
        <f>IF(E104="Муниципальная",0,IF(E104="Частная",I104))</f>
        <v>54.9</v>
      </c>
      <c r="L104" s="93">
        <f t="shared" si="34"/>
        <v>1</v>
      </c>
      <c r="M104" s="93">
        <f t="shared" si="34"/>
        <v>0</v>
      </c>
      <c r="N104" s="93">
        <f t="shared" si="34"/>
        <v>1</v>
      </c>
      <c r="O104" s="93">
        <v>3</v>
      </c>
      <c r="P104" s="93"/>
      <c r="Q104" s="93">
        <f t="shared" si="32"/>
        <v>3</v>
      </c>
      <c r="R104" s="91" t="s">
        <v>32</v>
      </c>
      <c r="S104" s="91"/>
      <c r="T104" s="35"/>
      <c r="U104" s="91" t="s">
        <v>194</v>
      </c>
      <c r="V104" s="35">
        <v>42815</v>
      </c>
      <c r="W104" s="35">
        <v>44926</v>
      </c>
      <c r="X104" s="91" t="s">
        <v>33</v>
      </c>
      <c r="Y104" s="35" t="s">
        <v>65</v>
      </c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s="1" customFormat="1" ht="24.95" customHeight="1" x14ac:dyDescent="0.2">
      <c r="A105" s="92">
        <v>9</v>
      </c>
      <c r="B105" s="91" t="s">
        <v>163</v>
      </c>
      <c r="C105" s="91" t="s">
        <v>193</v>
      </c>
      <c r="D105" s="93" t="s">
        <v>36</v>
      </c>
      <c r="E105" s="91" t="s">
        <v>19</v>
      </c>
      <c r="F105" s="56">
        <v>2</v>
      </c>
      <c r="G105" s="94"/>
      <c r="H105" s="94">
        <v>65.2</v>
      </c>
      <c r="I105" s="94">
        <f>IF(R105="Подлежит расселению",H105,IF(R105="Расселено",0,IF(R105="Пустующие",0,IF(R105="В суде",H105))))</f>
        <v>65.2</v>
      </c>
      <c r="J105" s="94">
        <f>IF(E105="Муниципальная",I105,IF(E105="Частная",0))</f>
        <v>0</v>
      </c>
      <c r="K105" s="94">
        <f>IF(E105="Муниципальная",0,IF(E105="Частная",I105))</f>
        <v>65.2</v>
      </c>
      <c r="L105" s="93">
        <f t="shared" si="34"/>
        <v>1</v>
      </c>
      <c r="M105" s="93">
        <f t="shared" si="34"/>
        <v>0</v>
      </c>
      <c r="N105" s="93">
        <f t="shared" si="34"/>
        <v>1</v>
      </c>
      <c r="O105" s="93">
        <v>3</v>
      </c>
      <c r="P105" s="93"/>
      <c r="Q105" s="93">
        <f t="shared" si="32"/>
        <v>3</v>
      </c>
      <c r="R105" s="91" t="s">
        <v>32</v>
      </c>
      <c r="S105" s="91"/>
      <c r="T105" s="35"/>
      <c r="U105" s="91" t="s">
        <v>194</v>
      </c>
      <c r="V105" s="35">
        <v>42815</v>
      </c>
      <c r="W105" s="35">
        <v>44926</v>
      </c>
      <c r="X105" s="91" t="s">
        <v>33</v>
      </c>
      <c r="Y105" s="35" t="s">
        <v>65</v>
      </c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s="6" customFormat="1" ht="24.95" customHeight="1" x14ac:dyDescent="0.2">
      <c r="A106" s="22">
        <v>9</v>
      </c>
      <c r="B106" s="34" t="s">
        <v>163</v>
      </c>
      <c r="C106" s="34" t="s">
        <v>193</v>
      </c>
      <c r="D106" s="57">
        <f>COUNTA(D103:D105)</f>
        <v>3</v>
      </c>
      <c r="E106" s="34" t="s">
        <v>46</v>
      </c>
      <c r="F106" s="58"/>
      <c r="G106" s="59">
        <v>219.4</v>
      </c>
      <c r="H106" s="59">
        <f t="shared" ref="H106:O106" si="35">SUM(H103:H105)</f>
        <v>198</v>
      </c>
      <c r="I106" s="59">
        <f t="shared" si="35"/>
        <v>120.1</v>
      </c>
      <c r="J106" s="59">
        <f t="shared" si="35"/>
        <v>0</v>
      </c>
      <c r="K106" s="59">
        <f t="shared" si="35"/>
        <v>120.1</v>
      </c>
      <c r="L106" s="57">
        <f t="shared" si="35"/>
        <v>2</v>
      </c>
      <c r="M106" s="57">
        <f t="shared" si="35"/>
        <v>0</v>
      </c>
      <c r="N106" s="57">
        <f t="shared" si="35"/>
        <v>2</v>
      </c>
      <c r="O106" s="57">
        <f t="shared" si="35"/>
        <v>6</v>
      </c>
      <c r="P106" s="57"/>
      <c r="Q106" s="57">
        <f t="shared" si="32"/>
        <v>6</v>
      </c>
      <c r="R106" s="34"/>
      <c r="S106" s="34"/>
      <c r="T106" s="42"/>
      <c r="U106" s="34" t="s">
        <v>194</v>
      </c>
      <c r="V106" s="42">
        <v>42815</v>
      </c>
      <c r="W106" s="42">
        <v>44926</v>
      </c>
      <c r="X106" s="34" t="s">
        <v>33</v>
      </c>
      <c r="Y106" s="42" t="s">
        <v>65</v>
      </c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</row>
    <row r="107" spans="1:37" s="1" customFormat="1" ht="24.95" customHeight="1" x14ac:dyDescent="0.2">
      <c r="A107" s="92">
        <v>10</v>
      </c>
      <c r="B107" s="91" t="s">
        <v>163</v>
      </c>
      <c r="C107" s="91" t="s">
        <v>195</v>
      </c>
      <c r="D107" s="93" t="s">
        <v>31</v>
      </c>
      <c r="E107" s="91" t="s">
        <v>18</v>
      </c>
      <c r="F107" s="56">
        <v>2</v>
      </c>
      <c r="G107" s="94"/>
      <c r="H107" s="94">
        <v>36.5</v>
      </c>
      <c r="I107" s="94">
        <f t="shared" ref="I107:I115" si="36">IF(R107="Подлежит расселению",H107,IF(R107="Расселено",0,IF(R107="Пустующие",0,IF(R107="В суде",H107))))</f>
        <v>36.5</v>
      </c>
      <c r="J107" s="94">
        <f t="shared" ref="J107:J115" si="37">IF(E107="Муниципальная",I107,IF(E107="Частная",0))</f>
        <v>36.5</v>
      </c>
      <c r="K107" s="94">
        <f t="shared" ref="K107:K115" si="38">IF(E107="Муниципальная",0,IF(E107="Частная",I107))</f>
        <v>0</v>
      </c>
      <c r="L107" s="93">
        <f t="shared" ref="L107:N115" si="39">IF(I107&gt;0,1,IF(I107=0,0))</f>
        <v>1</v>
      </c>
      <c r="M107" s="93">
        <f t="shared" si="39"/>
        <v>1</v>
      </c>
      <c r="N107" s="93">
        <f t="shared" si="39"/>
        <v>0</v>
      </c>
      <c r="O107" s="93">
        <v>3</v>
      </c>
      <c r="P107" s="93"/>
      <c r="Q107" s="93">
        <f t="shared" si="32"/>
        <v>3</v>
      </c>
      <c r="R107" s="91" t="s">
        <v>32</v>
      </c>
      <c r="S107" s="91"/>
      <c r="T107" s="35"/>
      <c r="U107" s="91" t="s">
        <v>196</v>
      </c>
      <c r="V107" s="35">
        <v>42892</v>
      </c>
      <c r="W107" s="35">
        <v>44926</v>
      </c>
      <c r="X107" s="91" t="s">
        <v>33</v>
      </c>
      <c r="Y107" s="35" t="s">
        <v>65</v>
      </c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s="1" customFormat="1" ht="24.95" customHeight="1" x14ac:dyDescent="0.2">
      <c r="A108" s="92">
        <v>10</v>
      </c>
      <c r="B108" s="91" t="s">
        <v>163</v>
      </c>
      <c r="C108" s="91" t="s">
        <v>195</v>
      </c>
      <c r="D108" s="93" t="s">
        <v>35</v>
      </c>
      <c r="E108" s="91" t="s">
        <v>18</v>
      </c>
      <c r="F108" s="56">
        <v>1</v>
      </c>
      <c r="G108" s="94"/>
      <c r="H108" s="94">
        <v>14.4</v>
      </c>
      <c r="I108" s="94">
        <f t="shared" si="36"/>
        <v>0</v>
      </c>
      <c r="J108" s="94">
        <f t="shared" si="37"/>
        <v>0</v>
      </c>
      <c r="K108" s="94">
        <f t="shared" si="38"/>
        <v>0</v>
      </c>
      <c r="L108" s="93">
        <f t="shared" si="39"/>
        <v>0</v>
      </c>
      <c r="M108" s="93">
        <f t="shared" si="39"/>
        <v>0</v>
      </c>
      <c r="N108" s="93">
        <f t="shared" si="39"/>
        <v>0</v>
      </c>
      <c r="O108" s="93">
        <v>0</v>
      </c>
      <c r="P108" s="93"/>
      <c r="Q108" s="93">
        <f t="shared" si="32"/>
        <v>0</v>
      </c>
      <c r="R108" s="91" t="s">
        <v>67</v>
      </c>
      <c r="S108" s="91"/>
      <c r="T108" s="35"/>
      <c r="U108" s="91" t="s">
        <v>196</v>
      </c>
      <c r="V108" s="35">
        <v>42892</v>
      </c>
      <c r="W108" s="35">
        <v>44926</v>
      </c>
      <c r="X108" s="91" t="s">
        <v>33</v>
      </c>
      <c r="Y108" s="35" t="s">
        <v>65</v>
      </c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s="1" customFormat="1" ht="24.95" customHeight="1" x14ac:dyDescent="0.2">
      <c r="A109" s="92">
        <v>10</v>
      </c>
      <c r="B109" s="91" t="s">
        <v>163</v>
      </c>
      <c r="C109" s="91" t="s">
        <v>195</v>
      </c>
      <c r="D109" s="93" t="s">
        <v>36</v>
      </c>
      <c r="E109" s="91" t="s">
        <v>18</v>
      </c>
      <c r="F109" s="56">
        <v>2</v>
      </c>
      <c r="G109" s="94"/>
      <c r="H109" s="94">
        <v>51.4</v>
      </c>
      <c r="I109" s="94">
        <f t="shared" si="36"/>
        <v>0</v>
      </c>
      <c r="J109" s="94">
        <f t="shared" si="37"/>
        <v>0</v>
      </c>
      <c r="K109" s="94">
        <f t="shared" si="38"/>
        <v>0</v>
      </c>
      <c r="L109" s="93">
        <f t="shared" si="39"/>
        <v>0</v>
      </c>
      <c r="M109" s="93">
        <f t="shared" si="39"/>
        <v>0</v>
      </c>
      <c r="N109" s="93">
        <f t="shared" si="39"/>
        <v>0</v>
      </c>
      <c r="O109" s="93">
        <v>0</v>
      </c>
      <c r="P109" s="93"/>
      <c r="Q109" s="93">
        <f t="shared" si="32"/>
        <v>0</v>
      </c>
      <c r="R109" s="91" t="s">
        <v>67</v>
      </c>
      <c r="S109" s="91"/>
      <c r="T109" s="35"/>
      <c r="U109" s="91" t="s">
        <v>196</v>
      </c>
      <c r="V109" s="35">
        <v>42892</v>
      </c>
      <c r="W109" s="35">
        <v>44926</v>
      </c>
      <c r="X109" s="91" t="s">
        <v>33</v>
      </c>
      <c r="Y109" s="35" t="s">
        <v>65</v>
      </c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s="1" customFormat="1" ht="24.95" customHeight="1" x14ac:dyDescent="0.2">
      <c r="A110" s="92">
        <v>10</v>
      </c>
      <c r="B110" s="91" t="s">
        <v>163</v>
      </c>
      <c r="C110" s="91" t="s">
        <v>195</v>
      </c>
      <c r="D110" s="93" t="s">
        <v>37</v>
      </c>
      <c r="E110" s="91" t="s">
        <v>18</v>
      </c>
      <c r="F110" s="56">
        <v>2</v>
      </c>
      <c r="G110" s="94"/>
      <c r="H110" s="94">
        <v>26.5</v>
      </c>
      <c r="I110" s="94">
        <f t="shared" si="36"/>
        <v>26.5</v>
      </c>
      <c r="J110" s="94">
        <f t="shared" si="37"/>
        <v>26.5</v>
      </c>
      <c r="K110" s="94">
        <f t="shared" si="38"/>
        <v>0</v>
      </c>
      <c r="L110" s="93">
        <f t="shared" si="39"/>
        <v>1</v>
      </c>
      <c r="M110" s="93">
        <f t="shared" si="39"/>
        <v>1</v>
      </c>
      <c r="N110" s="93">
        <f t="shared" si="39"/>
        <v>0</v>
      </c>
      <c r="O110" s="93">
        <v>2</v>
      </c>
      <c r="P110" s="93"/>
      <c r="Q110" s="93">
        <f t="shared" si="32"/>
        <v>2</v>
      </c>
      <c r="R110" s="91" t="s">
        <v>32</v>
      </c>
      <c r="S110" s="91"/>
      <c r="T110" s="35"/>
      <c r="U110" s="91" t="s">
        <v>196</v>
      </c>
      <c r="V110" s="35">
        <v>42892</v>
      </c>
      <c r="W110" s="35">
        <v>44926</v>
      </c>
      <c r="X110" s="91" t="s">
        <v>33</v>
      </c>
      <c r="Y110" s="35" t="s">
        <v>65</v>
      </c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s="1" customFormat="1" ht="24.95" customHeight="1" x14ac:dyDescent="0.2">
      <c r="A111" s="92">
        <v>10</v>
      </c>
      <c r="B111" s="91" t="s">
        <v>163</v>
      </c>
      <c r="C111" s="91" t="s">
        <v>195</v>
      </c>
      <c r="D111" s="93" t="s">
        <v>38</v>
      </c>
      <c r="E111" s="91" t="s">
        <v>19</v>
      </c>
      <c r="F111" s="56">
        <v>1</v>
      </c>
      <c r="G111" s="94"/>
      <c r="H111" s="94">
        <v>37.5</v>
      </c>
      <c r="I111" s="94">
        <f t="shared" si="36"/>
        <v>37.5</v>
      </c>
      <c r="J111" s="94">
        <f t="shared" si="37"/>
        <v>0</v>
      </c>
      <c r="K111" s="94">
        <f t="shared" si="38"/>
        <v>37.5</v>
      </c>
      <c r="L111" s="93">
        <f t="shared" si="39"/>
        <v>1</v>
      </c>
      <c r="M111" s="93">
        <f t="shared" si="39"/>
        <v>0</v>
      </c>
      <c r="N111" s="93">
        <f t="shared" si="39"/>
        <v>1</v>
      </c>
      <c r="O111" s="93">
        <v>4</v>
      </c>
      <c r="P111" s="93"/>
      <c r="Q111" s="93">
        <f t="shared" si="32"/>
        <v>4</v>
      </c>
      <c r="R111" s="91" t="s">
        <v>32</v>
      </c>
      <c r="S111" s="91"/>
      <c r="T111" s="35"/>
      <c r="U111" s="91" t="s">
        <v>196</v>
      </c>
      <c r="V111" s="35">
        <v>42892</v>
      </c>
      <c r="W111" s="35">
        <v>44926</v>
      </c>
      <c r="X111" s="91" t="s">
        <v>33</v>
      </c>
      <c r="Y111" s="35" t="s">
        <v>65</v>
      </c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s="1" customFormat="1" ht="24.95" customHeight="1" x14ac:dyDescent="0.2">
      <c r="A112" s="92">
        <v>10</v>
      </c>
      <c r="B112" s="91" t="s">
        <v>163</v>
      </c>
      <c r="C112" s="91" t="s">
        <v>195</v>
      </c>
      <c r="D112" s="93" t="s">
        <v>39</v>
      </c>
      <c r="E112" s="91" t="s">
        <v>19</v>
      </c>
      <c r="F112" s="56">
        <v>2</v>
      </c>
      <c r="G112" s="94"/>
      <c r="H112" s="94">
        <v>36.700000000000003</v>
      </c>
      <c r="I112" s="94">
        <f t="shared" si="36"/>
        <v>36.700000000000003</v>
      </c>
      <c r="J112" s="94">
        <f t="shared" si="37"/>
        <v>0</v>
      </c>
      <c r="K112" s="94">
        <f t="shared" si="38"/>
        <v>36.700000000000003</v>
      </c>
      <c r="L112" s="93">
        <f t="shared" si="39"/>
        <v>1</v>
      </c>
      <c r="M112" s="93">
        <f t="shared" si="39"/>
        <v>0</v>
      </c>
      <c r="N112" s="93">
        <f t="shared" si="39"/>
        <v>1</v>
      </c>
      <c r="O112" s="93">
        <v>2</v>
      </c>
      <c r="P112" s="93"/>
      <c r="Q112" s="93">
        <f t="shared" si="32"/>
        <v>2</v>
      </c>
      <c r="R112" s="91" t="s">
        <v>32</v>
      </c>
      <c r="S112" s="91"/>
      <c r="T112" s="35"/>
      <c r="U112" s="91" t="s">
        <v>196</v>
      </c>
      <c r="V112" s="35">
        <v>42892</v>
      </c>
      <c r="W112" s="35">
        <v>44926</v>
      </c>
      <c r="X112" s="91" t="s">
        <v>33</v>
      </c>
      <c r="Y112" s="35" t="s">
        <v>65</v>
      </c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s="1" customFormat="1" ht="24.95" customHeight="1" x14ac:dyDescent="0.2">
      <c r="A113" s="92">
        <v>10</v>
      </c>
      <c r="B113" s="91" t="s">
        <v>163</v>
      </c>
      <c r="C113" s="91" t="s">
        <v>195</v>
      </c>
      <c r="D113" s="93" t="s">
        <v>41</v>
      </c>
      <c r="E113" s="91" t="s">
        <v>18</v>
      </c>
      <c r="F113" s="56">
        <v>2</v>
      </c>
      <c r="G113" s="94"/>
      <c r="H113" s="94">
        <v>54.6</v>
      </c>
      <c r="I113" s="94">
        <f t="shared" si="36"/>
        <v>54.6</v>
      </c>
      <c r="J113" s="94">
        <f t="shared" si="37"/>
        <v>54.6</v>
      </c>
      <c r="K113" s="94">
        <f t="shared" si="38"/>
        <v>0</v>
      </c>
      <c r="L113" s="93">
        <f t="shared" si="39"/>
        <v>1</v>
      </c>
      <c r="M113" s="93">
        <f t="shared" si="39"/>
        <v>1</v>
      </c>
      <c r="N113" s="93">
        <f t="shared" si="39"/>
        <v>0</v>
      </c>
      <c r="O113" s="93">
        <v>5</v>
      </c>
      <c r="P113" s="93"/>
      <c r="Q113" s="93">
        <f t="shared" si="32"/>
        <v>5</v>
      </c>
      <c r="R113" s="91" t="s">
        <v>32</v>
      </c>
      <c r="S113" s="91"/>
      <c r="T113" s="35"/>
      <c r="U113" s="91" t="s">
        <v>196</v>
      </c>
      <c r="V113" s="35">
        <v>42892</v>
      </c>
      <c r="W113" s="35">
        <v>44926</v>
      </c>
      <c r="X113" s="91" t="s">
        <v>33</v>
      </c>
      <c r="Y113" s="35" t="s">
        <v>65</v>
      </c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s="1" customFormat="1" ht="24.95" customHeight="1" x14ac:dyDescent="0.2">
      <c r="A114" s="92">
        <v>10</v>
      </c>
      <c r="B114" s="91" t="s">
        <v>163</v>
      </c>
      <c r="C114" s="91" t="s">
        <v>195</v>
      </c>
      <c r="D114" s="93" t="s">
        <v>42</v>
      </c>
      <c r="E114" s="91" t="s">
        <v>18</v>
      </c>
      <c r="F114" s="56">
        <v>2</v>
      </c>
      <c r="G114" s="94"/>
      <c r="H114" s="94">
        <v>48.7</v>
      </c>
      <c r="I114" s="94">
        <f t="shared" si="36"/>
        <v>0</v>
      </c>
      <c r="J114" s="94">
        <f t="shared" si="37"/>
        <v>0</v>
      </c>
      <c r="K114" s="94">
        <f t="shared" si="38"/>
        <v>0</v>
      </c>
      <c r="L114" s="93">
        <f t="shared" si="39"/>
        <v>0</v>
      </c>
      <c r="M114" s="93">
        <f t="shared" si="39"/>
        <v>0</v>
      </c>
      <c r="N114" s="93">
        <f t="shared" si="39"/>
        <v>0</v>
      </c>
      <c r="O114" s="93">
        <v>0</v>
      </c>
      <c r="P114" s="93"/>
      <c r="Q114" s="93">
        <f t="shared" si="32"/>
        <v>0</v>
      </c>
      <c r="R114" s="91" t="s">
        <v>67</v>
      </c>
      <c r="S114" s="91"/>
      <c r="T114" s="35"/>
      <c r="U114" s="91" t="s">
        <v>196</v>
      </c>
      <c r="V114" s="35">
        <v>42892</v>
      </c>
      <c r="W114" s="35">
        <v>44926</v>
      </c>
      <c r="X114" s="91" t="s">
        <v>33</v>
      </c>
      <c r="Y114" s="35" t="s">
        <v>65</v>
      </c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s="1" customFormat="1" ht="24.95" customHeight="1" x14ac:dyDescent="0.2">
      <c r="A115" s="92">
        <v>10</v>
      </c>
      <c r="B115" s="91" t="s">
        <v>163</v>
      </c>
      <c r="C115" s="91" t="s">
        <v>195</v>
      </c>
      <c r="D115" s="93" t="s">
        <v>43</v>
      </c>
      <c r="E115" s="91" t="s">
        <v>19</v>
      </c>
      <c r="F115" s="56">
        <v>1</v>
      </c>
      <c r="G115" s="94"/>
      <c r="H115" s="94">
        <v>18.399999999999999</v>
      </c>
      <c r="I115" s="94">
        <f t="shared" si="36"/>
        <v>18.399999999999999</v>
      </c>
      <c r="J115" s="94">
        <f t="shared" si="37"/>
        <v>0</v>
      </c>
      <c r="K115" s="94">
        <f t="shared" si="38"/>
        <v>18.399999999999999</v>
      </c>
      <c r="L115" s="93">
        <f t="shared" si="39"/>
        <v>1</v>
      </c>
      <c r="M115" s="93">
        <f t="shared" si="39"/>
        <v>0</v>
      </c>
      <c r="N115" s="93">
        <f t="shared" si="39"/>
        <v>1</v>
      </c>
      <c r="O115" s="93">
        <v>2</v>
      </c>
      <c r="P115" s="93"/>
      <c r="Q115" s="93">
        <f t="shared" si="32"/>
        <v>2</v>
      </c>
      <c r="R115" s="91" t="s">
        <v>32</v>
      </c>
      <c r="S115" s="91"/>
      <c r="T115" s="35"/>
      <c r="U115" s="91" t="s">
        <v>196</v>
      </c>
      <c r="V115" s="35">
        <v>42892</v>
      </c>
      <c r="W115" s="35">
        <v>44926</v>
      </c>
      <c r="X115" s="91" t="s">
        <v>33</v>
      </c>
      <c r="Y115" s="35" t="s">
        <v>65</v>
      </c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s="6" customFormat="1" ht="24.95" customHeight="1" x14ac:dyDescent="0.2">
      <c r="A116" s="22">
        <v>10</v>
      </c>
      <c r="B116" s="34" t="s">
        <v>163</v>
      </c>
      <c r="C116" s="34" t="s">
        <v>195</v>
      </c>
      <c r="D116" s="57">
        <f>COUNTA(D107:D115)</f>
        <v>9</v>
      </c>
      <c r="E116" s="34" t="s">
        <v>46</v>
      </c>
      <c r="F116" s="58"/>
      <c r="G116" s="59">
        <v>396.4</v>
      </c>
      <c r="H116" s="59">
        <f t="shared" ref="H116:O116" si="40">SUM(H107:H115)</f>
        <v>324.7</v>
      </c>
      <c r="I116" s="59">
        <f t="shared" si="40"/>
        <v>210.2</v>
      </c>
      <c r="J116" s="59">
        <f t="shared" si="40"/>
        <v>117.6</v>
      </c>
      <c r="K116" s="59">
        <f t="shared" si="40"/>
        <v>92.6</v>
      </c>
      <c r="L116" s="57">
        <f t="shared" si="40"/>
        <v>6</v>
      </c>
      <c r="M116" s="57">
        <f t="shared" si="40"/>
        <v>3</v>
      </c>
      <c r="N116" s="57">
        <f t="shared" si="40"/>
        <v>3</v>
      </c>
      <c r="O116" s="57">
        <f t="shared" si="40"/>
        <v>18</v>
      </c>
      <c r="P116" s="57"/>
      <c r="Q116" s="57">
        <f t="shared" si="32"/>
        <v>18</v>
      </c>
      <c r="R116" s="34"/>
      <c r="S116" s="34"/>
      <c r="T116" s="42"/>
      <c r="U116" s="34" t="s">
        <v>196</v>
      </c>
      <c r="V116" s="42">
        <v>42892</v>
      </c>
      <c r="W116" s="42">
        <v>44926</v>
      </c>
      <c r="X116" s="34" t="s">
        <v>33</v>
      </c>
      <c r="Y116" s="42" t="s">
        <v>65</v>
      </c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</row>
    <row r="117" spans="1:37" s="1" customFormat="1" ht="24.95" customHeight="1" x14ac:dyDescent="0.2">
      <c r="A117" s="92">
        <v>11</v>
      </c>
      <c r="B117" s="91" t="s">
        <v>163</v>
      </c>
      <c r="C117" s="91" t="s">
        <v>197</v>
      </c>
      <c r="D117" s="93" t="s">
        <v>31</v>
      </c>
      <c r="E117" s="91" t="s">
        <v>19</v>
      </c>
      <c r="F117" s="56">
        <v>4</v>
      </c>
      <c r="G117" s="94"/>
      <c r="H117" s="94">
        <v>96.4</v>
      </c>
      <c r="I117" s="94">
        <f>IF(R117="Подлежит расселению",H117,IF(R117="Расселено",0,IF(R117="Пустующие",0,IF(R117="В суде",H117))))</f>
        <v>96.4</v>
      </c>
      <c r="J117" s="94">
        <f>IF(E117="Муниципальная",I117,IF(E117="Частная",0))</f>
        <v>0</v>
      </c>
      <c r="K117" s="94">
        <f>IF(E117="Муниципальная",0,IF(E117="Частная",I117))</f>
        <v>96.4</v>
      </c>
      <c r="L117" s="93">
        <f t="shared" ref="L117:N119" si="41">IF(I117&gt;0,1,IF(I117=0,0))</f>
        <v>1</v>
      </c>
      <c r="M117" s="93">
        <f t="shared" si="41"/>
        <v>0</v>
      </c>
      <c r="N117" s="93">
        <f t="shared" si="41"/>
        <v>1</v>
      </c>
      <c r="O117" s="93">
        <v>4</v>
      </c>
      <c r="P117" s="93"/>
      <c r="Q117" s="93">
        <f t="shared" si="32"/>
        <v>4</v>
      </c>
      <c r="R117" s="91" t="s">
        <v>32</v>
      </c>
      <c r="S117" s="92">
        <v>1</v>
      </c>
      <c r="T117" s="35">
        <v>43119</v>
      </c>
      <c r="U117" s="92" t="s">
        <v>286</v>
      </c>
      <c r="V117" s="35">
        <v>43119</v>
      </c>
      <c r="W117" s="35">
        <v>44926</v>
      </c>
      <c r="X117" s="91" t="s">
        <v>198</v>
      </c>
      <c r="Y117" s="35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s="1" customFormat="1" ht="24.95" customHeight="1" x14ac:dyDescent="0.2">
      <c r="A118" s="92">
        <v>11</v>
      </c>
      <c r="B118" s="91" t="s">
        <v>163</v>
      </c>
      <c r="C118" s="91" t="s">
        <v>197</v>
      </c>
      <c r="D118" s="93" t="s">
        <v>35</v>
      </c>
      <c r="E118" s="91" t="s">
        <v>19</v>
      </c>
      <c r="F118" s="56">
        <v>2</v>
      </c>
      <c r="G118" s="94"/>
      <c r="H118" s="94">
        <v>54.2</v>
      </c>
      <c r="I118" s="94">
        <f>IF(R118="Подлежит расселению",H118,IF(R118="Расселено",0,IF(R118="Пустующие",0,IF(R118="В суде",H118))))</f>
        <v>54.2</v>
      </c>
      <c r="J118" s="94">
        <f>IF(E118="Муниципальная",I118,IF(E118="Частная",0))</f>
        <v>0</v>
      </c>
      <c r="K118" s="94">
        <f>IF(E118="Муниципальная",0,IF(E118="Частная",I118))</f>
        <v>54.2</v>
      </c>
      <c r="L118" s="93">
        <f t="shared" si="41"/>
        <v>1</v>
      </c>
      <c r="M118" s="93">
        <f t="shared" si="41"/>
        <v>0</v>
      </c>
      <c r="N118" s="93">
        <f t="shared" si="41"/>
        <v>1</v>
      </c>
      <c r="O118" s="93">
        <v>12</v>
      </c>
      <c r="P118" s="93"/>
      <c r="Q118" s="93">
        <f t="shared" si="32"/>
        <v>12</v>
      </c>
      <c r="R118" s="91" t="s">
        <v>32</v>
      </c>
      <c r="S118" s="92">
        <v>1</v>
      </c>
      <c r="T118" s="35">
        <v>43119</v>
      </c>
      <c r="U118" s="92" t="s">
        <v>286</v>
      </c>
      <c r="V118" s="35">
        <v>43119</v>
      </c>
      <c r="W118" s="35">
        <v>44926</v>
      </c>
      <c r="X118" s="91" t="s">
        <v>198</v>
      </c>
      <c r="Y118" s="35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s="1" customFormat="1" ht="24.95" customHeight="1" x14ac:dyDescent="0.2">
      <c r="A119" s="92">
        <v>11</v>
      </c>
      <c r="B119" s="91" t="s">
        <v>163</v>
      </c>
      <c r="C119" s="91" t="s">
        <v>197</v>
      </c>
      <c r="D119" s="93" t="s">
        <v>36</v>
      </c>
      <c r="E119" s="91" t="s">
        <v>19</v>
      </c>
      <c r="F119" s="56">
        <v>2</v>
      </c>
      <c r="G119" s="94"/>
      <c r="H119" s="94">
        <v>73.2</v>
      </c>
      <c r="I119" s="94">
        <f>IF(R119="Подлежит расселению",H119,IF(R119="Расселено",0,IF(R119="Пустующие",0,IF(R119="В суде",H119))))</f>
        <v>73.2</v>
      </c>
      <c r="J119" s="94">
        <f>IF(E119="Муниципальная",I119,IF(E119="Частная",0))</f>
        <v>0</v>
      </c>
      <c r="K119" s="94">
        <f>IF(E119="Муниципальная",0,IF(E119="Частная",I119))</f>
        <v>73.2</v>
      </c>
      <c r="L119" s="93">
        <f t="shared" si="41"/>
        <v>1</v>
      </c>
      <c r="M119" s="93">
        <f t="shared" si="41"/>
        <v>0</v>
      </c>
      <c r="N119" s="93">
        <f t="shared" si="41"/>
        <v>1</v>
      </c>
      <c r="O119" s="93">
        <v>3</v>
      </c>
      <c r="P119" s="93"/>
      <c r="Q119" s="93">
        <f t="shared" si="32"/>
        <v>3</v>
      </c>
      <c r="R119" s="91" t="s">
        <v>32</v>
      </c>
      <c r="S119" s="92">
        <v>1</v>
      </c>
      <c r="T119" s="35">
        <v>43119</v>
      </c>
      <c r="U119" s="92" t="s">
        <v>286</v>
      </c>
      <c r="V119" s="35">
        <v>43119</v>
      </c>
      <c r="W119" s="35">
        <v>44926</v>
      </c>
      <c r="X119" s="91" t="s">
        <v>198</v>
      </c>
      <c r="Y119" s="35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s="6" customFormat="1" ht="24.95" customHeight="1" x14ac:dyDescent="0.2">
      <c r="A120" s="22">
        <v>11</v>
      </c>
      <c r="B120" s="34" t="s">
        <v>163</v>
      </c>
      <c r="C120" s="34" t="s">
        <v>197</v>
      </c>
      <c r="D120" s="57">
        <f>COUNTA(D117:D119)</f>
        <v>3</v>
      </c>
      <c r="E120" s="34" t="s">
        <v>46</v>
      </c>
      <c r="F120" s="58"/>
      <c r="G120" s="59">
        <v>223.8</v>
      </c>
      <c r="H120" s="59">
        <f t="shared" ref="H120:O120" si="42">SUM(H117:H119)</f>
        <v>223.8</v>
      </c>
      <c r="I120" s="59">
        <f t="shared" si="42"/>
        <v>223.8</v>
      </c>
      <c r="J120" s="59">
        <f t="shared" si="42"/>
        <v>0</v>
      </c>
      <c r="K120" s="59">
        <f t="shared" si="42"/>
        <v>223.8</v>
      </c>
      <c r="L120" s="57">
        <f t="shared" si="42"/>
        <v>3</v>
      </c>
      <c r="M120" s="57">
        <f t="shared" si="42"/>
        <v>0</v>
      </c>
      <c r="N120" s="57">
        <f t="shared" si="42"/>
        <v>3</v>
      </c>
      <c r="O120" s="57">
        <f t="shared" si="42"/>
        <v>19</v>
      </c>
      <c r="P120" s="57"/>
      <c r="Q120" s="57">
        <f t="shared" si="32"/>
        <v>19</v>
      </c>
      <c r="R120" s="34"/>
      <c r="S120" s="22"/>
      <c r="T120" s="42"/>
      <c r="U120" s="22"/>
      <c r="V120" s="42">
        <v>43119</v>
      </c>
      <c r="W120" s="42">
        <v>44926</v>
      </c>
      <c r="X120" s="34" t="s">
        <v>198</v>
      </c>
      <c r="Y120" s="42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</row>
    <row r="121" spans="1:37" s="1" customFormat="1" ht="24.95" customHeight="1" x14ac:dyDescent="0.2">
      <c r="A121" s="92">
        <v>12</v>
      </c>
      <c r="B121" s="91" t="s">
        <v>163</v>
      </c>
      <c r="C121" s="91" t="s">
        <v>285</v>
      </c>
      <c r="D121" s="93" t="s">
        <v>31</v>
      </c>
      <c r="E121" s="91" t="s">
        <v>19</v>
      </c>
      <c r="F121" s="56">
        <v>2</v>
      </c>
      <c r="G121" s="94"/>
      <c r="H121" s="94">
        <f>I121</f>
        <v>42.6</v>
      </c>
      <c r="I121" s="94">
        <f>J121+K121</f>
        <v>42.6</v>
      </c>
      <c r="J121" s="43">
        <v>0</v>
      </c>
      <c r="K121" s="43">
        <v>42.6</v>
      </c>
      <c r="L121" s="93">
        <f t="shared" ref="L121:N136" si="43">IF(I121&gt;0,1,IF(I121=0,0))</f>
        <v>1</v>
      </c>
      <c r="M121" s="93">
        <f t="shared" si="43"/>
        <v>0</v>
      </c>
      <c r="N121" s="93">
        <f t="shared" si="43"/>
        <v>1</v>
      </c>
      <c r="O121" s="93">
        <f>P121+Q121</f>
        <v>1</v>
      </c>
      <c r="P121" s="51">
        <v>1</v>
      </c>
      <c r="Q121" s="93"/>
      <c r="R121" s="91" t="s">
        <v>32</v>
      </c>
      <c r="S121" s="91">
        <v>1</v>
      </c>
      <c r="T121" s="35">
        <v>43161</v>
      </c>
      <c r="U121" s="91" t="s">
        <v>287</v>
      </c>
      <c r="V121" s="35">
        <v>43166</v>
      </c>
      <c r="W121" s="35">
        <v>44926</v>
      </c>
      <c r="X121" s="91" t="s">
        <v>33</v>
      </c>
      <c r="Y121" s="35" t="s">
        <v>65</v>
      </c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s="1" customFormat="1" ht="24.95" customHeight="1" x14ac:dyDescent="0.2">
      <c r="A122" s="92">
        <v>12</v>
      </c>
      <c r="B122" s="91" t="s">
        <v>163</v>
      </c>
      <c r="C122" s="91" t="s">
        <v>285</v>
      </c>
      <c r="D122" s="93" t="s">
        <v>35</v>
      </c>
      <c r="E122" s="91" t="s">
        <v>19</v>
      </c>
      <c r="F122" s="56">
        <v>2</v>
      </c>
      <c r="G122" s="94"/>
      <c r="H122" s="94">
        <f t="shared" ref="H122:H138" si="44">I122</f>
        <v>36</v>
      </c>
      <c r="I122" s="94">
        <f t="shared" ref="I122:I138" si="45">J122+K122</f>
        <v>36</v>
      </c>
      <c r="J122" s="43">
        <v>0</v>
      </c>
      <c r="K122" s="43">
        <v>36</v>
      </c>
      <c r="L122" s="93">
        <f t="shared" si="43"/>
        <v>1</v>
      </c>
      <c r="M122" s="93">
        <f t="shared" si="43"/>
        <v>0</v>
      </c>
      <c r="N122" s="93">
        <f t="shared" si="43"/>
        <v>1</v>
      </c>
      <c r="O122" s="93">
        <f t="shared" ref="O122:O138" si="46">P122+Q122</f>
        <v>2</v>
      </c>
      <c r="P122" s="51">
        <v>2</v>
      </c>
      <c r="Q122" s="93"/>
      <c r="R122" s="91" t="s">
        <v>32</v>
      </c>
      <c r="S122" s="91">
        <v>1</v>
      </c>
      <c r="T122" s="35">
        <v>43161</v>
      </c>
      <c r="U122" s="91" t="s">
        <v>287</v>
      </c>
      <c r="V122" s="35">
        <v>43166</v>
      </c>
      <c r="W122" s="35">
        <v>44926</v>
      </c>
      <c r="X122" s="91" t="s">
        <v>33</v>
      </c>
      <c r="Y122" s="35" t="s">
        <v>65</v>
      </c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s="1" customFormat="1" ht="24.95" customHeight="1" x14ac:dyDescent="0.2">
      <c r="A123" s="92">
        <v>12</v>
      </c>
      <c r="B123" s="91" t="s">
        <v>163</v>
      </c>
      <c r="C123" s="91" t="s">
        <v>285</v>
      </c>
      <c r="D123" s="93" t="s">
        <v>36</v>
      </c>
      <c r="E123" s="91" t="s">
        <v>18</v>
      </c>
      <c r="F123" s="56">
        <v>2</v>
      </c>
      <c r="G123" s="94"/>
      <c r="H123" s="94">
        <f t="shared" si="44"/>
        <v>41.6</v>
      </c>
      <c r="I123" s="94">
        <f t="shared" si="45"/>
        <v>41.6</v>
      </c>
      <c r="J123" s="44">
        <v>41.6</v>
      </c>
      <c r="K123" s="44">
        <v>0</v>
      </c>
      <c r="L123" s="93">
        <f t="shared" si="43"/>
        <v>1</v>
      </c>
      <c r="M123" s="93">
        <f t="shared" si="43"/>
        <v>1</v>
      </c>
      <c r="N123" s="93">
        <f t="shared" si="43"/>
        <v>0</v>
      </c>
      <c r="O123" s="93">
        <f t="shared" si="46"/>
        <v>3</v>
      </c>
      <c r="P123" s="51">
        <v>3</v>
      </c>
      <c r="Q123" s="93"/>
      <c r="R123" s="91" t="s">
        <v>32</v>
      </c>
      <c r="S123" s="91">
        <v>1</v>
      </c>
      <c r="T123" s="35">
        <v>43161</v>
      </c>
      <c r="U123" s="91" t="s">
        <v>287</v>
      </c>
      <c r="V123" s="35">
        <v>43166</v>
      </c>
      <c r="W123" s="35">
        <v>44926</v>
      </c>
      <c r="X123" s="91" t="s">
        <v>33</v>
      </c>
      <c r="Y123" s="35" t="s">
        <v>65</v>
      </c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s="1" customFormat="1" ht="24.95" customHeight="1" x14ac:dyDescent="0.2">
      <c r="A124" s="92">
        <v>12</v>
      </c>
      <c r="B124" s="91" t="s">
        <v>163</v>
      </c>
      <c r="C124" s="91" t="s">
        <v>285</v>
      </c>
      <c r="D124" s="93" t="s">
        <v>37</v>
      </c>
      <c r="E124" s="91" t="s">
        <v>19</v>
      </c>
      <c r="F124" s="56">
        <v>2</v>
      </c>
      <c r="G124" s="94"/>
      <c r="H124" s="94">
        <f t="shared" si="44"/>
        <v>42.9</v>
      </c>
      <c r="I124" s="94">
        <f t="shared" si="45"/>
        <v>42.9</v>
      </c>
      <c r="J124" s="44">
        <v>0</v>
      </c>
      <c r="K124" s="44">
        <v>42.9</v>
      </c>
      <c r="L124" s="93">
        <f t="shared" si="43"/>
        <v>1</v>
      </c>
      <c r="M124" s="93">
        <f t="shared" si="43"/>
        <v>0</v>
      </c>
      <c r="N124" s="93">
        <f t="shared" si="43"/>
        <v>1</v>
      </c>
      <c r="O124" s="93">
        <f t="shared" si="46"/>
        <v>2</v>
      </c>
      <c r="P124" s="52">
        <v>2</v>
      </c>
      <c r="Q124" s="93"/>
      <c r="R124" s="91" t="s">
        <v>32</v>
      </c>
      <c r="S124" s="91">
        <v>1</v>
      </c>
      <c r="T124" s="35">
        <v>43161</v>
      </c>
      <c r="U124" s="91" t="s">
        <v>287</v>
      </c>
      <c r="V124" s="35">
        <v>43166</v>
      </c>
      <c r="W124" s="35">
        <v>44926</v>
      </c>
      <c r="X124" s="91" t="s">
        <v>33</v>
      </c>
      <c r="Y124" s="35" t="s">
        <v>65</v>
      </c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s="17" customFormat="1" ht="24.95" customHeight="1" x14ac:dyDescent="0.2">
      <c r="A125" s="24">
        <v>12</v>
      </c>
      <c r="B125" s="36" t="s">
        <v>163</v>
      </c>
      <c r="C125" s="36" t="s">
        <v>285</v>
      </c>
      <c r="D125" s="64" t="s">
        <v>38</v>
      </c>
      <c r="E125" s="91" t="s">
        <v>18</v>
      </c>
      <c r="F125" s="65">
        <v>2</v>
      </c>
      <c r="G125" s="66"/>
      <c r="H125" s="66">
        <v>37.6</v>
      </c>
      <c r="I125" s="66">
        <v>0</v>
      </c>
      <c r="J125" s="44">
        <v>0</v>
      </c>
      <c r="K125" s="44">
        <v>0</v>
      </c>
      <c r="L125" s="64">
        <f t="shared" si="43"/>
        <v>0</v>
      </c>
      <c r="M125" s="64">
        <f t="shared" si="43"/>
        <v>0</v>
      </c>
      <c r="N125" s="64">
        <f t="shared" si="43"/>
        <v>0</v>
      </c>
      <c r="O125" s="64">
        <f t="shared" si="46"/>
        <v>1</v>
      </c>
      <c r="P125" s="52">
        <v>1</v>
      </c>
      <c r="Q125" s="64"/>
      <c r="R125" s="36" t="s">
        <v>67</v>
      </c>
      <c r="S125" s="91">
        <v>1</v>
      </c>
      <c r="T125" s="35">
        <v>43161</v>
      </c>
      <c r="U125" s="91" t="s">
        <v>287</v>
      </c>
      <c r="V125" s="35">
        <v>43166</v>
      </c>
      <c r="W125" s="37">
        <v>44926</v>
      </c>
      <c r="X125" s="40" t="s">
        <v>33</v>
      </c>
      <c r="Y125" s="41" t="s">
        <v>65</v>
      </c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</row>
    <row r="126" spans="1:37" s="1" customFormat="1" ht="24.95" customHeight="1" x14ac:dyDescent="0.2">
      <c r="A126" s="92">
        <v>12</v>
      </c>
      <c r="B126" s="91" t="s">
        <v>163</v>
      </c>
      <c r="C126" s="91" t="s">
        <v>285</v>
      </c>
      <c r="D126" s="93" t="s">
        <v>39</v>
      </c>
      <c r="E126" s="91" t="s">
        <v>19</v>
      </c>
      <c r="F126" s="56">
        <v>2</v>
      </c>
      <c r="G126" s="94"/>
      <c r="H126" s="94">
        <f t="shared" si="44"/>
        <v>41.9</v>
      </c>
      <c r="I126" s="94">
        <f t="shared" si="45"/>
        <v>41.9</v>
      </c>
      <c r="J126" s="43">
        <v>0</v>
      </c>
      <c r="K126" s="43">
        <v>41.9</v>
      </c>
      <c r="L126" s="93">
        <f t="shared" si="43"/>
        <v>1</v>
      </c>
      <c r="M126" s="93">
        <f t="shared" si="43"/>
        <v>0</v>
      </c>
      <c r="N126" s="93">
        <f t="shared" si="43"/>
        <v>1</v>
      </c>
      <c r="O126" s="93">
        <f t="shared" si="46"/>
        <v>3</v>
      </c>
      <c r="P126" s="51">
        <v>3</v>
      </c>
      <c r="Q126" s="93"/>
      <c r="R126" s="91" t="s">
        <v>32</v>
      </c>
      <c r="S126" s="91">
        <v>1</v>
      </c>
      <c r="T126" s="35">
        <v>43161</v>
      </c>
      <c r="U126" s="91" t="s">
        <v>287</v>
      </c>
      <c r="V126" s="35">
        <v>43166</v>
      </c>
      <c r="W126" s="35">
        <v>44926</v>
      </c>
      <c r="X126" s="91" t="s">
        <v>33</v>
      </c>
      <c r="Y126" s="35" t="s">
        <v>65</v>
      </c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s="1" customFormat="1" ht="24.95" customHeight="1" x14ac:dyDescent="0.2">
      <c r="A127" s="92">
        <v>12</v>
      </c>
      <c r="B127" s="91" t="s">
        <v>163</v>
      </c>
      <c r="C127" s="91" t="s">
        <v>285</v>
      </c>
      <c r="D127" s="93">
        <v>7</v>
      </c>
      <c r="E127" s="91" t="s">
        <v>19</v>
      </c>
      <c r="F127" s="56">
        <v>2</v>
      </c>
      <c r="G127" s="94"/>
      <c r="H127" s="94">
        <f t="shared" si="44"/>
        <v>45.3</v>
      </c>
      <c r="I127" s="94">
        <f t="shared" si="45"/>
        <v>45.3</v>
      </c>
      <c r="J127" s="43">
        <v>0</v>
      </c>
      <c r="K127" s="43">
        <v>45.3</v>
      </c>
      <c r="L127" s="93">
        <f t="shared" si="43"/>
        <v>1</v>
      </c>
      <c r="M127" s="93">
        <f t="shared" si="43"/>
        <v>0</v>
      </c>
      <c r="N127" s="93">
        <f t="shared" si="43"/>
        <v>1</v>
      </c>
      <c r="O127" s="93">
        <f t="shared" si="46"/>
        <v>1</v>
      </c>
      <c r="P127" s="51">
        <v>1</v>
      </c>
      <c r="Q127" s="93"/>
      <c r="R127" s="91" t="s">
        <v>32</v>
      </c>
      <c r="S127" s="91">
        <v>1</v>
      </c>
      <c r="T127" s="35">
        <v>43161</v>
      </c>
      <c r="U127" s="91" t="s">
        <v>287</v>
      </c>
      <c r="V127" s="35">
        <v>43166</v>
      </c>
      <c r="W127" s="35">
        <v>44926</v>
      </c>
      <c r="X127" s="91" t="s">
        <v>33</v>
      </c>
      <c r="Y127" s="35" t="s">
        <v>65</v>
      </c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s="1" customFormat="1" ht="24.95" customHeight="1" x14ac:dyDescent="0.2">
      <c r="A128" s="92">
        <v>12</v>
      </c>
      <c r="B128" s="91" t="s">
        <v>163</v>
      </c>
      <c r="C128" s="91" t="s">
        <v>285</v>
      </c>
      <c r="D128" s="93">
        <v>8</v>
      </c>
      <c r="E128" s="91" t="s">
        <v>19</v>
      </c>
      <c r="F128" s="56">
        <v>2</v>
      </c>
      <c r="G128" s="94"/>
      <c r="H128" s="94">
        <f t="shared" si="44"/>
        <v>37.1</v>
      </c>
      <c r="I128" s="94">
        <f t="shared" si="45"/>
        <v>37.1</v>
      </c>
      <c r="J128" s="43">
        <v>0</v>
      </c>
      <c r="K128" s="43">
        <v>37.1</v>
      </c>
      <c r="L128" s="93">
        <f t="shared" si="43"/>
        <v>1</v>
      </c>
      <c r="M128" s="93">
        <f t="shared" si="43"/>
        <v>0</v>
      </c>
      <c r="N128" s="93">
        <f t="shared" si="43"/>
        <v>1</v>
      </c>
      <c r="O128" s="93">
        <f t="shared" si="46"/>
        <v>2</v>
      </c>
      <c r="P128" s="51">
        <v>2</v>
      </c>
      <c r="Q128" s="93"/>
      <c r="R128" s="91" t="s">
        <v>32</v>
      </c>
      <c r="S128" s="91">
        <v>1</v>
      </c>
      <c r="T128" s="35">
        <v>43161</v>
      </c>
      <c r="U128" s="91" t="s">
        <v>287</v>
      </c>
      <c r="V128" s="35">
        <v>43166</v>
      </c>
      <c r="W128" s="35">
        <v>44926</v>
      </c>
      <c r="X128" s="91" t="s">
        <v>33</v>
      </c>
      <c r="Y128" s="35" t="s">
        <v>65</v>
      </c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s="1" customFormat="1" ht="24.95" customHeight="1" x14ac:dyDescent="0.2">
      <c r="A129" s="92">
        <v>12</v>
      </c>
      <c r="B129" s="91" t="s">
        <v>163</v>
      </c>
      <c r="C129" s="91" t="s">
        <v>285</v>
      </c>
      <c r="D129" s="93">
        <v>9</v>
      </c>
      <c r="E129" s="91" t="s">
        <v>19</v>
      </c>
      <c r="F129" s="56">
        <v>2</v>
      </c>
      <c r="G129" s="94"/>
      <c r="H129" s="94">
        <f t="shared" si="44"/>
        <v>41.7</v>
      </c>
      <c r="I129" s="94">
        <f t="shared" si="45"/>
        <v>41.7</v>
      </c>
      <c r="J129" s="43">
        <v>0</v>
      </c>
      <c r="K129" s="43">
        <v>41.7</v>
      </c>
      <c r="L129" s="93">
        <f t="shared" si="43"/>
        <v>1</v>
      </c>
      <c r="M129" s="93">
        <f t="shared" si="43"/>
        <v>0</v>
      </c>
      <c r="N129" s="93">
        <f t="shared" si="43"/>
        <v>1</v>
      </c>
      <c r="O129" s="93">
        <f t="shared" si="46"/>
        <v>5</v>
      </c>
      <c r="P129" s="51">
        <v>5</v>
      </c>
      <c r="Q129" s="93"/>
      <c r="R129" s="91" t="s">
        <v>32</v>
      </c>
      <c r="S129" s="91">
        <v>1</v>
      </c>
      <c r="T129" s="35">
        <v>43161</v>
      </c>
      <c r="U129" s="91" t="s">
        <v>287</v>
      </c>
      <c r="V129" s="35">
        <v>43166</v>
      </c>
      <c r="W129" s="35">
        <v>44926</v>
      </c>
      <c r="X129" s="91" t="s">
        <v>33</v>
      </c>
      <c r="Y129" s="35" t="s">
        <v>65</v>
      </c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s="1" customFormat="1" ht="24.95" customHeight="1" x14ac:dyDescent="0.2">
      <c r="A130" s="92">
        <v>12</v>
      </c>
      <c r="B130" s="91" t="s">
        <v>163</v>
      </c>
      <c r="C130" s="91" t="s">
        <v>285</v>
      </c>
      <c r="D130" s="93">
        <v>10</v>
      </c>
      <c r="E130" s="91" t="s">
        <v>19</v>
      </c>
      <c r="F130" s="56">
        <v>2</v>
      </c>
      <c r="G130" s="94"/>
      <c r="H130" s="94">
        <f t="shared" si="44"/>
        <v>42.2</v>
      </c>
      <c r="I130" s="94">
        <f t="shared" si="45"/>
        <v>42.2</v>
      </c>
      <c r="J130" s="43">
        <v>0</v>
      </c>
      <c r="K130" s="43">
        <v>42.2</v>
      </c>
      <c r="L130" s="93">
        <f t="shared" si="43"/>
        <v>1</v>
      </c>
      <c r="M130" s="93">
        <f t="shared" si="43"/>
        <v>0</v>
      </c>
      <c r="N130" s="93">
        <f t="shared" si="43"/>
        <v>1</v>
      </c>
      <c r="O130" s="93">
        <f t="shared" si="46"/>
        <v>0</v>
      </c>
      <c r="P130" s="51">
        <v>0</v>
      </c>
      <c r="Q130" s="93"/>
      <c r="R130" s="91" t="s">
        <v>32</v>
      </c>
      <c r="S130" s="91">
        <v>1</v>
      </c>
      <c r="T130" s="35">
        <v>43161</v>
      </c>
      <c r="U130" s="91" t="s">
        <v>287</v>
      </c>
      <c r="V130" s="35">
        <v>43166</v>
      </c>
      <c r="W130" s="35">
        <v>44926</v>
      </c>
      <c r="X130" s="91" t="s">
        <v>33</v>
      </c>
      <c r="Y130" s="35" t="s">
        <v>65</v>
      </c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s="1" customFormat="1" ht="24.95" customHeight="1" x14ac:dyDescent="0.2">
      <c r="A131" s="92">
        <v>12</v>
      </c>
      <c r="B131" s="91" t="s">
        <v>163</v>
      </c>
      <c r="C131" s="91" t="s">
        <v>285</v>
      </c>
      <c r="D131" s="93">
        <v>11</v>
      </c>
      <c r="E131" s="91" t="s">
        <v>19</v>
      </c>
      <c r="F131" s="56">
        <v>2</v>
      </c>
      <c r="G131" s="94"/>
      <c r="H131" s="94">
        <f t="shared" si="44"/>
        <v>37.5</v>
      </c>
      <c r="I131" s="94">
        <f t="shared" si="45"/>
        <v>37.5</v>
      </c>
      <c r="J131" s="43">
        <v>0</v>
      </c>
      <c r="K131" s="43">
        <v>37.5</v>
      </c>
      <c r="L131" s="93">
        <f t="shared" si="43"/>
        <v>1</v>
      </c>
      <c r="M131" s="93">
        <f t="shared" si="43"/>
        <v>0</v>
      </c>
      <c r="N131" s="93">
        <f t="shared" si="43"/>
        <v>1</v>
      </c>
      <c r="O131" s="93">
        <f t="shared" si="46"/>
        <v>1</v>
      </c>
      <c r="P131" s="51">
        <v>1</v>
      </c>
      <c r="Q131" s="93"/>
      <c r="R131" s="91" t="s">
        <v>32</v>
      </c>
      <c r="S131" s="91">
        <v>1</v>
      </c>
      <c r="T131" s="35">
        <v>43161</v>
      </c>
      <c r="U131" s="91" t="s">
        <v>287</v>
      </c>
      <c r="V131" s="35">
        <v>43166</v>
      </c>
      <c r="W131" s="35">
        <v>44926</v>
      </c>
      <c r="X131" s="91" t="s">
        <v>33</v>
      </c>
      <c r="Y131" s="35" t="s">
        <v>65</v>
      </c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s="1" customFormat="1" ht="24.95" customHeight="1" x14ac:dyDescent="0.2">
      <c r="A132" s="92">
        <v>12</v>
      </c>
      <c r="B132" s="91" t="s">
        <v>163</v>
      </c>
      <c r="C132" s="91" t="s">
        <v>285</v>
      </c>
      <c r="D132" s="93">
        <v>12</v>
      </c>
      <c r="E132" s="91" t="s">
        <v>19</v>
      </c>
      <c r="F132" s="56">
        <v>2</v>
      </c>
      <c r="G132" s="94"/>
      <c r="H132" s="94">
        <f t="shared" si="44"/>
        <v>42.8</v>
      </c>
      <c r="I132" s="94">
        <f t="shared" si="45"/>
        <v>42.8</v>
      </c>
      <c r="J132" s="43">
        <v>0</v>
      </c>
      <c r="K132" s="43">
        <v>42.8</v>
      </c>
      <c r="L132" s="93">
        <f t="shared" si="43"/>
        <v>1</v>
      </c>
      <c r="M132" s="93">
        <f t="shared" si="43"/>
        <v>0</v>
      </c>
      <c r="N132" s="93">
        <f t="shared" si="43"/>
        <v>1</v>
      </c>
      <c r="O132" s="93">
        <f t="shared" si="46"/>
        <v>1</v>
      </c>
      <c r="P132" s="52">
        <v>1</v>
      </c>
      <c r="Q132" s="93"/>
      <c r="R132" s="91" t="s">
        <v>32</v>
      </c>
      <c r="S132" s="91">
        <v>1</v>
      </c>
      <c r="T132" s="35">
        <v>43161</v>
      </c>
      <c r="U132" s="91" t="s">
        <v>287</v>
      </c>
      <c r="V132" s="35">
        <v>43166</v>
      </c>
      <c r="W132" s="35">
        <v>44926</v>
      </c>
      <c r="X132" s="91" t="s">
        <v>33</v>
      </c>
      <c r="Y132" s="35" t="s">
        <v>65</v>
      </c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s="1" customFormat="1" ht="24.95" customHeight="1" x14ac:dyDescent="0.2">
      <c r="A133" s="92">
        <v>12</v>
      </c>
      <c r="B133" s="91" t="s">
        <v>163</v>
      </c>
      <c r="C133" s="91" t="s">
        <v>285</v>
      </c>
      <c r="D133" s="93">
        <v>13</v>
      </c>
      <c r="E133" s="91" t="s">
        <v>19</v>
      </c>
      <c r="F133" s="56">
        <v>2</v>
      </c>
      <c r="G133" s="94"/>
      <c r="H133" s="94">
        <f t="shared" si="44"/>
        <v>43.6</v>
      </c>
      <c r="I133" s="94">
        <f t="shared" si="45"/>
        <v>43.6</v>
      </c>
      <c r="J133" s="43">
        <v>0</v>
      </c>
      <c r="K133" s="43">
        <v>43.6</v>
      </c>
      <c r="L133" s="93">
        <f t="shared" si="43"/>
        <v>1</v>
      </c>
      <c r="M133" s="93">
        <f t="shared" si="43"/>
        <v>0</v>
      </c>
      <c r="N133" s="93">
        <f t="shared" si="43"/>
        <v>1</v>
      </c>
      <c r="O133" s="93">
        <f t="shared" si="46"/>
        <v>1</v>
      </c>
      <c r="P133" s="51">
        <v>1</v>
      </c>
      <c r="Q133" s="93"/>
      <c r="R133" s="91" t="s">
        <v>32</v>
      </c>
      <c r="S133" s="91">
        <v>1</v>
      </c>
      <c r="T133" s="35">
        <v>43161</v>
      </c>
      <c r="U133" s="91" t="s">
        <v>287</v>
      </c>
      <c r="V133" s="35">
        <v>43166</v>
      </c>
      <c r="W133" s="35">
        <v>44926</v>
      </c>
      <c r="X133" s="91" t="s">
        <v>33</v>
      </c>
      <c r="Y133" s="35" t="s">
        <v>65</v>
      </c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s="1" customFormat="1" ht="24.95" customHeight="1" x14ac:dyDescent="0.2">
      <c r="A134" s="92">
        <v>12</v>
      </c>
      <c r="B134" s="91" t="s">
        <v>163</v>
      </c>
      <c r="C134" s="91" t="s">
        <v>285</v>
      </c>
      <c r="D134" s="93">
        <v>14</v>
      </c>
      <c r="E134" s="91" t="s">
        <v>19</v>
      </c>
      <c r="F134" s="56">
        <v>2</v>
      </c>
      <c r="G134" s="94"/>
      <c r="H134" s="94">
        <f t="shared" si="44"/>
        <v>36.5</v>
      </c>
      <c r="I134" s="94">
        <f t="shared" si="45"/>
        <v>36.5</v>
      </c>
      <c r="J134" s="43">
        <v>0</v>
      </c>
      <c r="K134" s="43">
        <v>36.5</v>
      </c>
      <c r="L134" s="93">
        <f t="shared" si="43"/>
        <v>1</v>
      </c>
      <c r="M134" s="93">
        <f t="shared" si="43"/>
        <v>0</v>
      </c>
      <c r="N134" s="93">
        <f t="shared" si="43"/>
        <v>1</v>
      </c>
      <c r="O134" s="93">
        <f t="shared" si="46"/>
        <v>1</v>
      </c>
      <c r="P134" s="51">
        <v>1</v>
      </c>
      <c r="Q134" s="93"/>
      <c r="R134" s="91" t="s">
        <v>32</v>
      </c>
      <c r="S134" s="91">
        <v>1</v>
      </c>
      <c r="T134" s="35">
        <v>43161</v>
      </c>
      <c r="U134" s="91" t="s">
        <v>287</v>
      </c>
      <c r="V134" s="35">
        <v>43166</v>
      </c>
      <c r="W134" s="35">
        <v>44926</v>
      </c>
      <c r="X134" s="91" t="s">
        <v>33</v>
      </c>
      <c r="Y134" s="35" t="s">
        <v>65</v>
      </c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s="1" customFormat="1" ht="24.95" customHeight="1" x14ac:dyDescent="0.2">
      <c r="A135" s="92">
        <v>12</v>
      </c>
      <c r="B135" s="91" t="s">
        <v>163</v>
      </c>
      <c r="C135" s="91" t="s">
        <v>285</v>
      </c>
      <c r="D135" s="93">
        <v>15</v>
      </c>
      <c r="E135" s="91" t="s">
        <v>19</v>
      </c>
      <c r="F135" s="56">
        <v>2</v>
      </c>
      <c r="G135" s="94"/>
      <c r="H135" s="94">
        <f t="shared" si="44"/>
        <v>42.1</v>
      </c>
      <c r="I135" s="94">
        <f t="shared" si="45"/>
        <v>42.1</v>
      </c>
      <c r="J135" s="43">
        <v>0</v>
      </c>
      <c r="K135" s="43">
        <v>42.1</v>
      </c>
      <c r="L135" s="93">
        <f t="shared" si="43"/>
        <v>1</v>
      </c>
      <c r="M135" s="93">
        <f t="shared" si="43"/>
        <v>0</v>
      </c>
      <c r="N135" s="93">
        <f t="shared" si="43"/>
        <v>1</v>
      </c>
      <c r="O135" s="93">
        <f t="shared" si="46"/>
        <v>4</v>
      </c>
      <c r="P135" s="51">
        <v>4</v>
      </c>
      <c r="Q135" s="93"/>
      <c r="R135" s="91" t="s">
        <v>32</v>
      </c>
      <c r="S135" s="91">
        <v>1</v>
      </c>
      <c r="T135" s="35">
        <v>43161</v>
      </c>
      <c r="U135" s="91" t="s">
        <v>287</v>
      </c>
      <c r="V135" s="35">
        <v>43166</v>
      </c>
      <c r="W135" s="35">
        <v>44926</v>
      </c>
      <c r="X135" s="91" t="s">
        <v>33</v>
      </c>
      <c r="Y135" s="35" t="s">
        <v>65</v>
      </c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s="1" customFormat="1" ht="24.95" customHeight="1" x14ac:dyDescent="0.2">
      <c r="A136" s="92">
        <v>12</v>
      </c>
      <c r="B136" s="91" t="s">
        <v>163</v>
      </c>
      <c r="C136" s="91" t="s">
        <v>285</v>
      </c>
      <c r="D136" s="93">
        <v>16</v>
      </c>
      <c r="E136" s="91" t="s">
        <v>19</v>
      </c>
      <c r="F136" s="56">
        <v>2</v>
      </c>
      <c r="G136" s="94"/>
      <c r="H136" s="94">
        <f t="shared" si="44"/>
        <v>42.7</v>
      </c>
      <c r="I136" s="94">
        <f t="shared" si="45"/>
        <v>42.7</v>
      </c>
      <c r="J136" s="43">
        <v>0</v>
      </c>
      <c r="K136" s="43">
        <v>42.7</v>
      </c>
      <c r="L136" s="93">
        <f t="shared" si="43"/>
        <v>1</v>
      </c>
      <c r="M136" s="93">
        <f t="shared" si="43"/>
        <v>0</v>
      </c>
      <c r="N136" s="93">
        <f t="shared" si="43"/>
        <v>1</v>
      </c>
      <c r="O136" s="93">
        <f t="shared" si="46"/>
        <v>2</v>
      </c>
      <c r="P136" s="51">
        <v>2</v>
      </c>
      <c r="Q136" s="93"/>
      <c r="R136" s="91" t="s">
        <v>32</v>
      </c>
      <c r="S136" s="91">
        <v>1</v>
      </c>
      <c r="T136" s="35">
        <v>43161</v>
      </c>
      <c r="U136" s="91" t="s">
        <v>287</v>
      </c>
      <c r="V136" s="35">
        <v>43166</v>
      </c>
      <c r="W136" s="35">
        <v>44926</v>
      </c>
      <c r="X136" s="91" t="s">
        <v>33</v>
      </c>
      <c r="Y136" s="35" t="s">
        <v>65</v>
      </c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s="1" customFormat="1" ht="24.95" customHeight="1" x14ac:dyDescent="0.2">
      <c r="A137" s="92">
        <v>12</v>
      </c>
      <c r="B137" s="91" t="s">
        <v>163</v>
      </c>
      <c r="C137" s="91" t="s">
        <v>285</v>
      </c>
      <c r="D137" s="93">
        <v>17</v>
      </c>
      <c r="E137" s="91" t="s">
        <v>19</v>
      </c>
      <c r="F137" s="56">
        <v>2</v>
      </c>
      <c r="G137" s="94"/>
      <c r="H137" s="94">
        <f t="shared" si="44"/>
        <v>36.1</v>
      </c>
      <c r="I137" s="94">
        <f t="shared" si="45"/>
        <v>36.1</v>
      </c>
      <c r="J137" s="43">
        <v>0</v>
      </c>
      <c r="K137" s="43">
        <v>36.1</v>
      </c>
      <c r="L137" s="93">
        <f t="shared" ref="L137:N138" si="47">IF(I137&gt;0,1,IF(I137=0,0))</f>
        <v>1</v>
      </c>
      <c r="M137" s="93">
        <f t="shared" si="47"/>
        <v>0</v>
      </c>
      <c r="N137" s="93">
        <f t="shared" si="47"/>
        <v>1</v>
      </c>
      <c r="O137" s="93">
        <f t="shared" si="46"/>
        <v>2</v>
      </c>
      <c r="P137" s="51">
        <v>2</v>
      </c>
      <c r="Q137" s="93"/>
      <c r="R137" s="91" t="s">
        <v>32</v>
      </c>
      <c r="S137" s="91">
        <v>1</v>
      </c>
      <c r="T137" s="35">
        <v>43161</v>
      </c>
      <c r="U137" s="91" t="s">
        <v>287</v>
      </c>
      <c r="V137" s="35">
        <v>43166</v>
      </c>
      <c r="W137" s="35">
        <v>44926</v>
      </c>
      <c r="X137" s="91" t="s">
        <v>33</v>
      </c>
      <c r="Y137" s="35" t="s">
        <v>65</v>
      </c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s="1" customFormat="1" ht="24.95" customHeight="1" x14ac:dyDescent="0.2">
      <c r="A138" s="92">
        <v>12</v>
      </c>
      <c r="B138" s="91" t="s">
        <v>163</v>
      </c>
      <c r="C138" s="91" t="s">
        <v>285</v>
      </c>
      <c r="D138" s="93">
        <v>18</v>
      </c>
      <c r="E138" s="91" t="s">
        <v>19</v>
      </c>
      <c r="F138" s="56">
        <v>2</v>
      </c>
      <c r="G138" s="94"/>
      <c r="H138" s="94">
        <f t="shared" si="44"/>
        <v>42.8</v>
      </c>
      <c r="I138" s="94">
        <f t="shared" si="45"/>
        <v>42.8</v>
      </c>
      <c r="J138" s="43">
        <v>0</v>
      </c>
      <c r="K138" s="43">
        <v>42.8</v>
      </c>
      <c r="L138" s="93">
        <f t="shared" si="47"/>
        <v>1</v>
      </c>
      <c r="M138" s="93">
        <f t="shared" si="47"/>
        <v>0</v>
      </c>
      <c r="N138" s="93">
        <f t="shared" si="47"/>
        <v>1</v>
      </c>
      <c r="O138" s="93">
        <f t="shared" si="46"/>
        <v>3</v>
      </c>
      <c r="P138" s="51">
        <v>3</v>
      </c>
      <c r="Q138" s="93"/>
      <c r="R138" s="91" t="s">
        <v>32</v>
      </c>
      <c r="S138" s="91">
        <v>1</v>
      </c>
      <c r="T138" s="35">
        <v>43161</v>
      </c>
      <c r="U138" s="91" t="s">
        <v>287</v>
      </c>
      <c r="V138" s="35">
        <v>43166</v>
      </c>
      <c r="W138" s="35">
        <v>44926</v>
      </c>
      <c r="X138" s="91" t="s">
        <v>33</v>
      </c>
      <c r="Y138" s="35" t="s">
        <v>65</v>
      </c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s="6" customFormat="1" ht="24.95" customHeight="1" x14ac:dyDescent="0.2">
      <c r="A139" s="22">
        <v>12</v>
      </c>
      <c r="B139" s="34" t="s">
        <v>163</v>
      </c>
      <c r="C139" s="34" t="s">
        <v>285</v>
      </c>
      <c r="D139" s="57">
        <f>COUNTA(D121:D138)</f>
        <v>18</v>
      </c>
      <c r="E139" s="34" t="s">
        <v>46</v>
      </c>
      <c r="F139" s="58"/>
      <c r="G139" s="59">
        <v>958</v>
      </c>
      <c r="H139" s="59">
        <f>SUM(H121:H138)</f>
        <v>733</v>
      </c>
      <c r="I139" s="59">
        <f t="shared" ref="I139:P139" si="48">SUM(I121:I138)</f>
        <v>695.40000000000009</v>
      </c>
      <c r="J139" s="59">
        <f t="shared" si="48"/>
        <v>41.6</v>
      </c>
      <c r="K139" s="59">
        <f>SUM(K121:K138)</f>
        <v>653.80000000000007</v>
      </c>
      <c r="L139" s="57">
        <f t="shared" si="48"/>
        <v>17</v>
      </c>
      <c r="M139" s="57">
        <f t="shared" si="48"/>
        <v>1</v>
      </c>
      <c r="N139" s="57">
        <f t="shared" si="48"/>
        <v>16</v>
      </c>
      <c r="O139" s="57">
        <f t="shared" si="48"/>
        <v>35</v>
      </c>
      <c r="P139" s="57">
        <f t="shared" si="48"/>
        <v>35</v>
      </c>
      <c r="Q139" s="57">
        <f t="shared" ref="Q139" si="49">O139-P139</f>
        <v>0</v>
      </c>
      <c r="R139" s="34"/>
      <c r="S139" s="34">
        <v>1</v>
      </c>
      <c r="T139" s="42">
        <v>43161</v>
      </c>
      <c r="U139" s="34" t="s">
        <v>196</v>
      </c>
      <c r="V139" s="42">
        <v>42892</v>
      </c>
      <c r="W139" s="42">
        <v>44926</v>
      </c>
      <c r="X139" s="34" t="s">
        <v>33</v>
      </c>
      <c r="Y139" s="42" t="s">
        <v>65</v>
      </c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</row>
    <row r="140" spans="1:37" s="1" customFormat="1" ht="24.95" customHeight="1" x14ac:dyDescent="0.2">
      <c r="A140" s="92">
        <v>13</v>
      </c>
      <c r="B140" s="91" t="s">
        <v>163</v>
      </c>
      <c r="C140" s="91" t="s">
        <v>288</v>
      </c>
      <c r="D140" s="93" t="s">
        <v>31</v>
      </c>
      <c r="E140" s="91" t="s">
        <v>19</v>
      </c>
      <c r="F140" s="56">
        <v>2</v>
      </c>
      <c r="G140" s="94"/>
      <c r="H140" s="94">
        <f>I140</f>
        <v>34.700000000000003</v>
      </c>
      <c r="I140" s="94">
        <f>K140</f>
        <v>34.700000000000003</v>
      </c>
      <c r="J140" s="43">
        <v>0</v>
      </c>
      <c r="K140" s="43">
        <v>34.700000000000003</v>
      </c>
      <c r="L140" s="93">
        <f t="shared" ref="L140:N147" si="50">IF(I140&gt;0,1,IF(I140=0,0))</f>
        <v>1</v>
      </c>
      <c r="M140" s="93">
        <f t="shared" si="50"/>
        <v>0</v>
      </c>
      <c r="N140" s="93">
        <f t="shared" si="50"/>
        <v>1</v>
      </c>
      <c r="O140" s="93">
        <f>P140+Q140</f>
        <v>3</v>
      </c>
      <c r="P140" s="51">
        <v>3</v>
      </c>
      <c r="Q140" s="93"/>
      <c r="R140" s="91" t="s">
        <v>32</v>
      </c>
      <c r="S140" s="91">
        <v>1</v>
      </c>
      <c r="T140" s="35">
        <v>43161</v>
      </c>
      <c r="U140" s="91" t="s">
        <v>287</v>
      </c>
      <c r="V140" s="35">
        <v>43166</v>
      </c>
      <c r="W140" s="35">
        <v>44926</v>
      </c>
      <c r="X140" s="91" t="s">
        <v>33</v>
      </c>
      <c r="Y140" s="35" t="s">
        <v>65</v>
      </c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s="1" customFormat="1" ht="24.95" customHeight="1" x14ac:dyDescent="0.2">
      <c r="A141" s="92">
        <v>13</v>
      </c>
      <c r="B141" s="91" t="s">
        <v>163</v>
      </c>
      <c r="C141" s="91" t="s">
        <v>288</v>
      </c>
      <c r="D141" s="93" t="s">
        <v>35</v>
      </c>
      <c r="E141" s="91" t="s">
        <v>19</v>
      </c>
      <c r="F141" s="56">
        <v>1</v>
      </c>
      <c r="G141" s="94"/>
      <c r="H141" s="94">
        <f t="shared" ref="H141:H147" si="51">I141</f>
        <v>35.299999999999997</v>
      </c>
      <c r="I141" s="94">
        <f t="shared" ref="I141:I147" si="52">K141</f>
        <v>35.299999999999997</v>
      </c>
      <c r="J141" s="43">
        <v>0</v>
      </c>
      <c r="K141" s="43">
        <v>35.299999999999997</v>
      </c>
      <c r="L141" s="93">
        <f t="shared" si="50"/>
        <v>1</v>
      </c>
      <c r="M141" s="93">
        <f t="shared" si="50"/>
        <v>0</v>
      </c>
      <c r="N141" s="93">
        <f t="shared" si="50"/>
        <v>1</v>
      </c>
      <c r="O141" s="93">
        <f t="shared" ref="O141:O147" si="53">P141+Q141</f>
        <v>0</v>
      </c>
      <c r="P141" s="51">
        <v>0</v>
      </c>
      <c r="Q141" s="93"/>
      <c r="R141" s="91" t="s">
        <v>32</v>
      </c>
      <c r="S141" s="91">
        <v>1</v>
      </c>
      <c r="T141" s="35">
        <v>43161</v>
      </c>
      <c r="U141" s="91" t="s">
        <v>287</v>
      </c>
      <c r="V141" s="35">
        <v>43166</v>
      </c>
      <c r="W141" s="35">
        <v>44926</v>
      </c>
      <c r="X141" s="91" t="s">
        <v>33</v>
      </c>
      <c r="Y141" s="35" t="s">
        <v>65</v>
      </c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s="1" customFormat="1" ht="24.95" customHeight="1" x14ac:dyDescent="0.2">
      <c r="A142" s="92">
        <v>13</v>
      </c>
      <c r="B142" s="91" t="s">
        <v>163</v>
      </c>
      <c r="C142" s="91" t="s">
        <v>288</v>
      </c>
      <c r="D142" s="93" t="s">
        <v>36</v>
      </c>
      <c r="E142" s="91" t="s">
        <v>19</v>
      </c>
      <c r="F142" s="56">
        <v>1</v>
      </c>
      <c r="G142" s="94"/>
      <c r="H142" s="94">
        <f t="shared" si="51"/>
        <v>42.2</v>
      </c>
      <c r="I142" s="94">
        <f t="shared" si="52"/>
        <v>42.2</v>
      </c>
      <c r="J142" s="44">
        <v>0</v>
      </c>
      <c r="K142" s="44">
        <v>42.2</v>
      </c>
      <c r="L142" s="93">
        <f t="shared" si="50"/>
        <v>1</v>
      </c>
      <c r="M142" s="93">
        <f t="shared" si="50"/>
        <v>0</v>
      </c>
      <c r="N142" s="93">
        <f t="shared" si="50"/>
        <v>1</v>
      </c>
      <c r="O142" s="93">
        <f t="shared" si="53"/>
        <v>1</v>
      </c>
      <c r="P142" s="51">
        <v>1</v>
      </c>
      <c r="Q142" s="93"/>
      <c r="R142" s="91" t="s">
        <v>32</v>
      </c>
      <c r="S142" s="91">
        <v>1</v>
      </c>
      <c r="T142" s="35">
        <v>43161</v>
      </c>
      <c r="U142" s="91" t="s">
        <v>287</v>
      </c>
      <c r="V142" s="35">
        <v>43166</v>
      </c>
      <c r="W142" s="35">
        <v>44926</v>
      </c>
      <c r="X142" s="91" t="s">
        <v>33</v>
      </c>
      <c r="Y142" s="35" t="s">
        <v>65</v>
      </c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s="1" customFormat="1" ht="24.95" customHeight="1" x14ac:dyDescent="0.2">
      <c r="A143" s="92">
        <v>13</v>
      </c>
      <c r="B143" s="91" t="s">
        <v>163</v>
      </c>
      <c r="C143" s="91" t="s">
        <v>288</v>
      </c>
      <c r="D143" s="93" t="s">
        <v>37</v>
      </c>
      <c r="E143" s="91" t="s">
        <v>19</v>
      </c>
      <c r="F143" s="56">
        <v>1</v>
      </c>
      <c r="G143" s="94"/>
      <c r="H143" s="94">
        <f t="shared" si="51"/>
        <v>35.9</v>
      </c>
      <c r="I143" s="94">
        <f t="shared" si="52"/>
        <v>35.9</v>
      </c>
      <c r="J143" s="44">
        <v>0</v>
      </c>
      <c r="K143" s="44">
        <v>35.9</v>
      </c>
      <c r="L143" s="93">
        <f t="shared" si="50"/>
        <v>1</v>
      </c>
      <c r="M143" s="93">
        <f t="shared" si="50"/>
        <v>0</v>
      </c>
      <c r="N143" s="93">
        <f t="shared" si="50"/>
        <v>1</v>
      </c>
      <c r="O143" s="93">
        <f t="shared" si="53"/>
        <v>3</v>
      </c>
      <c r="P143" s="52">
        <v>3</v>
      </c>
      <c r="Q143" s="93"/>
      <c r="R143" s="91" t="s">
        <v>32</v>
      </c>
      <c r="S143" s="91">
        <v>1</v>
      </c>
      <c r="T143" s="35">
        <v>43161</v>
      </c>
      <c r="U143" s="91" t="s">
        <v>287</v>
      </c>
      <c r="V143" s="35">
        <v>43166</v>
      </c>
      <c r="W143" s="35">
        <v>44926</v>
      </c>
      <c r="X143" s="91" t="s">
        <v>33</v>
      </c>
      <c r="Y143" s="35" t="s">
        <v>65</v>
      </c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s="17" customFormat="1" ht="24.95" customHeight="1" x14ac:dyDescent="0.2">
      <c r="A144" s="92">
        <v>13</v>
      </c>
      <c r="B144" s="36" t="s">
        <v>163</v>
      </c>
      <c r="C144" s="91" t="s">
        <v>288</v>
      </c>
      <c r="D144" s="64" t="s">
        <v>38</v>
      </c>
      <c r="E144" s="91" t="s">
        <v>19</v>
      </c>
      <c r="F144" s="65">
        <v>2</v>
      </c>
      <c r="G144" s="66"/>
      <c r="H144" s="94">
        <f t="shared" si="51"/>
        <v>54.3</v>
      </c>
      <c r="I144" s="94">
        <f t="shared" si="52"/>
        <v>54.3</v>
      </c>
      <c r="J144" s="44">
        <v>0</v>
      </c>
      <c r="K144" s="44">
        <v>54.3</v>
      </c>
      <c r="L144" s="64">
        <f t="shared" si="50"/>
        <v>1</v>
      </c>
      <c r="M144" s="64">
        <f t="shared" si="50"/>
        <v>0</v>
      </c>
      <c r="N144" s="64">
        <f t="shared" si="50"/>
        <v>1</v>
      </c>
      <c r="O144" s="64">
        <f t="shared" si="53"/>
        <v>3</v>
      </c>
      <c r="P144" s="52">
        <v>3</v>
      </c>
      <c r="Q144" s="64"/>
      <c r="R144" s="36" t="s">
        <v>67</v>
      </c>
      <c r="S144" s="91">
        <v>1</v>
      </c>
      <c r="T144" s="35">
        <v>43161</v>
      </c>
      <c r="U144" s="91" t="s">
        <v>287</v>
      </c>
      <c r="V144" s="35">
        <v>43166</v>
      </c>
      <c r="W144" s="37">
        <v>44926</v>
      </c>
      <c r="X144" s="40" t="s">
        <v>33</v>
      </c>
      <c r="Y144" s="41" t="s">
        <v>65</v>
      </c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</row>
    <row r="145" spans="1:37" s="1" customFormat="1" ht="24.95" customHeight="1" x14ac:dyDescent="0.2">
      <c r="A145" s="92">
        <v>13</v>
      </c>
      <c r="B145" s="91" t="s">
        <v>163</v>
      </c>
      <c r="C145" s="91" t="s">
        <v>288</v>
      </c>
      <c r="D145" s="93" t="s">
        <v>39</v>
      </c>
      <c r="E145" s="91" t="s">
        <v>19</v>
      </c>
      <c r="F145" s="56">
        <v>1</v>
      </c>
      <c r="G145" s="94"/>
      <c r="H145" s="94">
        <f t="shared" si="51"/>
        <v>35.799999999999997</v>
      </c>
      <c r="I145" s="94">
        <f t="shared" si="52"/>
        <v>35.799999999999997</v>
      </c>
      <c r="J145" s="43">
        <v>0</v>
      </c>
      <c r="K145" s="43">
        <v>35.799999999999997</v>
      </c>
      <c r="L145" s="93">
        <f t="shared" si="50"/>
        <v>1</v>
      </c>
      <c r="M145" s="93">
        <f t="shared" si="50"/>
        <v>0</v>
      </c>
      <c r="N145" s="93">
        <f t="shared" si="50"/>
        <v>1</v>
      </c>
      <c r="O145" s="93">
        <f t="shared" si="53"/>
        <v>4</v>
      </c>
      <c r="P145" s="51">
        <v>4</v>
      </c>
      <c r="Q145" s="93"/>
      <c r="R145" s="91" t="s">
        <v>32</v>
      </c>
      <c r="S145" s="91">
        <v>1</v>
      </c>
      <c r="T145" s="35">
        <v>43161</v>
      </c>
      <c r="U145" s="91" t="s">
        <v>287</v>
      </c>
      <c r="V145" s="35">
        <v>43166</v>
      </c>
      <c r="W145" s="35">
        <v>44926</v>
      </c>
      <c r="X145" s="91" t="s">
        <v>33</v>
      </c>
      <c r="Y145" s="35" t="s">
        <v>65</v>
      </c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s="1" customFormat="1" ht="24.95" customHeight="1" x14ac:dyDescent="0.2">
      <c r="A146" s="92">
        <v>13</v>
      </c>
      <c r="B146" s="91" t="s">
        <v>163</v>
      </c>
      <c r="C146" s="91" t="s">
        <v>288</v>
      </c>
      <c r="D146" s="93">
        <v>7</v>
      </c>
      <c r="E146" s="91" t="s">
        <v>19</v>
      </c>
      <c r="F146" s="56">
        <v>1</v>
      </c>
      <c r="G146" s="94"/>
      <c r="H146" s="94">
        <f t="shared" si="51"/>
        <v>42.1</v>
      </c>
      <c r="I146" s="94">
        <f t="shared" si="52"/>
        <v>42.1</v>
      </c>
      <c r="J146" s="43">
        <v>0</v>
      </c>
      <c r="K146" s="43">
        <v>42.1</v>
      </c>
      <c r="L146" s="93">
        <f t="shared" si="50"/>
        <v>1</v>
      </c>
      <c r="M146" s="93">
        <f t="shared" si="50"/>
        <v>0</v>
      </c>
      <c r="N146" s="93">
        <f t="shared" si="50"/>
        <v>1</v>
      </c>
      <c r="O146" s="93">
        <f t="shared" si="53"/>
        <v>5</v>
      </c>
      <c r="P146" s="51">
        <v>5</v>
      </c>
      <c r="Q146" s="93"/>
      <c r="R146" s="91" t="s">
        <v>32</v>
      </c>
      <c r="S146" s="91">
        <v>1</v>
      </c>
      <c r="T146" s="35">
        <v>43161</v>
      </c>
      <c r="U146" s="91" t="s">
        <v>287</v>
      </c>
      <c r="V146" s="35">
        <v>43166</v>
      </c>
      <c r="W146" s="35">
        <v>44926</v>
      </c>
      <c r="X146" s="91" t="s">
        <v>33</v>
      </c>
      <c r="Y146" s="35" t="s">
        <v>65</v>
      </c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s="1" customFormat="1" ht="24.95" customHeight="1" x14ac:dyDescent="0.2">
      <c r="A147" s="92">
        <v>13</v>
      </c>
      <c r="B147" s="91" t="s">
        <v>163</v>
      </c>
      <c r="C147" s="91" t="s">
        <v>288</v>
      </c>
      <c r="D147" s="93">
        <v>8</v>
      </c>
      <c r="E147" s="91" t="s">
        <v>19</v>
      </c>
      <c r="F147" s="56">
        <v>2</v>
      </c>
      <c r="G147" s="94"/>
      <c r="H147" s="94">
        <f t="shared" si="51"/>
        <v>52.9</v>
      </c>
      <c r="I147" s="94">
        <f t="shared" si="52"/>
        <v>52.9</v>
      </c>
      <c r="J147" s="43">
        <v>0</v>
      </c>
      <c r="K147" s="43">
        <v>52.9</v>
      </c>
      <c r="L147" s="93">
        <f t="shared" si="50"/>
        <v>1</v>
      </c>
      <c r="M147" s="93">
        <f t="shared" si="50"/>
        <v>0</v>
      </c>
      <c r="N147" s="93">
        <f t="shared" si="50"/>
        <v>1</v>
      </c>
      <c r="O147" s="93">
        <f t="shared" si="53"/>
        <v>2</v>
      </c>
      <c r="P147" s="51">
        <v>2</v>
      </c>
      <c r="Q147" s="93"/>
      <c r="R147" s="91" t="s">
        <v>32</v>
      </c>
      <c r="S147" s="91">
        <v>1</v>
      </c>
      <c r="T147" s="35">
        <v>43161</v>
      </c>
      <c r="U147" s="91" t="s">
        <v>287</v>
      </c>
      <c r="V147" s="35">
        <v>43166</v>
      </c>
      <c r="W147" s="35">
        <v>44926</v>
      </c>
      <c r="X147" s="91" t="s">
        <v>33</v>
      </c>
      <c r="Y147" s="35" t="s">
        <v>65</v>
      </c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s="6" customFormat="1" ht="24.95" customHeight="1" x14ac:dyDescent="0.2">
      <c r="A148" s="22">
        <v>13</v>
      </c>
      <c r="B148" s="34" t="s">
        <v>163</v>
      </c>
      <c r="C148" s="34" t="s">
        <v>288</v>
      </c>
      <c r="D148" s="57">
        <f>COUNTA(D140:D147)</f>
        <v>8</v>
      </c>
      <c r="E148" s="34" t="s">
        <v>46</v>
      </c>
      <c r="F148" s="58"/>
      <c r="G148" s="59">
        <v>448.4</v>
      </c>
      <c r="H148" s="59">
        <f t="shared" ref="H148:P148" si="54">SUM(H140:H147)</f>
        <v>333.2</v>
      </c>
      <c r="I148" s="59">
        <f t="shared" si="54"/>
        <v>333.2</v>
      </c>
      <c r="J148" s="59">
        <f t="shared" si="54"/>
        <v>0</v>
      </c>
      <c r="K148" s="59">
        <f t="shared" si="54"/>
        <v>333.2</v>
      </c>
      <c r="L148" s="57">
        <f t="shared" si="54"/>
        <v>8</v>
      </c>
      <c r="M148" s="57">
        <f t="shared" si="54"/>
        <v>0</v>
      </c>
      <c r="N148" s="57">
        <f t="shared" si="54"/>
        <v>8</v>
      </c>
      <c r="O148" s="57">
        <f t="shared" si="54"/>
        <v>21</v>
      </c>
      <c r="P148" s="57">
        <f t="shared" si="54"/>
        <v>21</v>
      </c>
      <c r="Q148" s="57">
        <f t="shared" ref="Q148" si="55">O148-P148</f>
        <v>0</v>
      </c>
      <c r="R148" s="34"/>
      <c r="S148" s="34">
        <v>1</v>
      </c>
      <c r="T148" s="42">
        <v>43161</v>
      </c>
      <c r="U148" s="34" t="s">
        <v>196</v>
      </c>
      <c r="V148" s="42">
        <v>42892</v>
      </c>
      <c r="W148" s="42">
        <v>44926</v>
      </c>
      <c r="X148" s="34" t="s">
        <v>33</v>
      </c>
      <c r="Y148" s="42" t="s">
        <v>65</v>
      </c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</row>
    <row r="149" spans="1:37" s="9" customFormat="1" ht="24.95" customHeight="1" x14ac:dyDescent="0.2">
      <c r="A149" s="23">
        <v>13</v>
      </c>
      <c r="B149" s="13" t="s">
        <v>163</v>
      </c>
      <c r="C149" s="13" t="s">
        <v>69</v>
      </c>
      <c r="D149" s="61">
        <f>SUMIF($E$17:$E$148,"Итого по дому",D17:D149)</f>
        <v>119</v>
      </c>
      <c r="E149" s="13" t="s">
        <v>46</v>
      </c>
      <c r="F149" s="62"/>
      <c r="G149" s="63">
        <f>SUMIF($E$17:$E$148,"Итого по дому",G17:G149)</f>
        <v>5397</v>
      </c>
      <c r="H149" s="63">
        <f>SUMIF($E$17:$E$148,"Итого по дому",H17:H148)</f>
        <v>4400.0999999999995</v>
      </c>
      <c r="I149" s="63">
        <f t="shared" ref="I149:Q149" si="56">SUMIF($E$17:$E$148,"Итого по дому",I17:I148)</f>
        <v>3475.1</v>
      </c>
      <c r="J149" s="63">
        <f t="shared" si="56"/>
        <v>465.1</v>
      </c>
      <c r="K149" s="63">
        <f t="shared" si="56"/>
        <v>3009.9999999999995</v>
      </c>
      <c r="L149" s="61">
        <f t="shared" si="56"/>
        <v>86</v>
      </c>
      <c r="M149" s="61">
        <f t="shared" si="56"/>
        <v>17</v>
      </c>
      <c r="N149" s="61">
        <f t="shared" si="56"/>
        <v>69</v>
      </c>
      <c r="O149" s="61">
        <f t="shared" si="56"/>
        <v>224</v>
      </c>
      <c r="P149" s="61">
        <f t="shared" si="56"/>
        <v>56</v>
      </c>
      <c r="Q149" s="61">
        <f t="shared" si="56"/>
        <v>168</v>
      </c>
      <c r="R149" s="12"/>
      <c r="S149" s="12"/>
      <c r="T149" s="13"/>
      <c r="U149" s="12"/>
      <c r="V149" s="13"/>
      <c r="W149" s="12"/>
      <c r="X149" s="13"/>
      <c r="Y149" s="13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s="86" customFormat="1" ht="20.100000000000001" customHeight="1" x14ac:dyDescent="0.2">
      <c r="A150" s="82">
        <f t="shared" ref="A150:W150" si="57">A149</f>
        <v>13</v>
      </c>
      <c r="B150" s="82" t="str">
        <f t="shared" si="57"/>
        <v>п. Пурпе</v>
      </c>
      <c r="C150" s="82" t="str">
        <f t="shared" si="57"/>
        <v>ВСЕГО</v>
      </c>
      <c r="D150" s="83">
        <f t="shared" si="57"/>
        <v>119</v>
      </c>
      <c r="E150" s="82" t="str">
        <f t="shared" si="57"/>
        <v>Итого по дому</v>
      </c>
      <c r="F150" s="82">
        <f t="shared" si="57"/>
        <v>0</v>
      </c>
      <c r="G150" s="84">
        <f t="shared" si="57"/>
        <v>5397</v>
      </c>
      <c r="H150" s="84">
        <f t="shared" si="57"/>
        <v>4400.0999999999995</v>
      </c>
      <c r="I150" s="84">
        <f t="shared" si="57"/>
        <v>3475.1</v>
      </c>
      <c r="J150" s="84">
        <f t="shared" si="57"/>
        <v>465.1</v>
      </c>
      <c r="K150" s="84">
        <f t="shared" si="57"/>
        <v>3009.9999999999995</v>
      </c>
      <c r="L150" s="83">
        <f t="shared" si="57"/>
        <v>86</v>
      </c>
      <c r="M150" s="83">
        <f t="shared" si="57"/>
        <v>17</v>
      </c>
      <c r="N150" s="83">
        <f t="shared" si="57"/>
        <v>69</v>
      </c>
      <c r="O150" s="83">
        <f t="shared" si="57"/>
        <v>224</v>
      </c>
      <c r="P150" s="83">
        <f t="shared" si="57"/>
        <v>56</v>
      </c>
      <c r="Q150" s="83">
        <f t="shared" si="57"/>
        <v>168</v>
      </c>
      <c r="R150" s="82">
        <f t="shared" si="57"/>
        <v>0</v>
      </c>
      <c r="S150" s="82">
        <f t="shared" si="57"/>
        <v>0</v>
      </c>
      <c r="T150" s="82">
        <f t="shared" si="57"/>
        <v>0</v>
      </c>
      <c r="U150" s="82">
        <f t="shared" si="57"/>
        <v>0</v>
      </c>
      <c r="V150" s="82">
        <f t="shared" si="57"/>
        <v>0</v>
      </c>
      <c r="W150" s="82">
        <f t="shared" si="57"/>
        <v>0</v>
      </c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</row>
    <row r="151" spans="1:37" x14ac:dyDescent="0.25">
      <c r="O151" s="20"/>
      <c r="P151" s="20"/>
      <c r="Q151" s="20"/>
      <c r="S151" s="20"/>
      <c r="T151" s="20"/>
      <c r="U151" s="20"/>
      <c r="V151" s="20"/>
    </row>
    <row r="153" spans="1:37" x14ac:dyDescent="0.25">
      <c r="A153" s="96" t="s">
        <v>299</v>
      </c>
    </row>
  </sheetData>
  <autoFilter ref="A16:AK150"/>
  <mergeCells count="19">
    <mergeCell ref="A12:W12"/>
    <mergeCell ref="A14:A15"/>
    <mergeCell ref="B14:B15"/>
    <mergeCell ref="C14:C15"/>
    <mergeCell ref="D14:D15"/>
    <mergeCell ref="E14:E15"/>
    <mergeCell ref="F14:F15"/>
    <mergeCell ref="G14:G15"/>
    <mergeCell ref="H14:H15"/>
    <mergeCell ref="I14:K14"/>
    <mergeCell ref="Y14:Y15"/>
    <mergeCell ref="Z14:AE14"/>
    <mergeCell ref="AF14:AK14"/>
    <mergeCell ref="L14:N14"/>
    <mergeCell ref="O14:Q14"/>
    <mergeCell ref="R14:R15"/>
    <mergeCell ref="S14:T14"/>
    <mergeCell ref="U14:W14"/>
    <mergeCell ref="X14:X1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colBreaks count="1" manualBreakCount="1"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6"/>
  <sheetViews>
    <sheetView view="pageBreakPreview" topLeftCell="A269" zoomScale="60" zoomScaleNormal="100" workbookViewId="0">
      <selection activeCell="A286" sqref="A286"/>
    </sheetView>
  </sheetViews>
  <sheetFormatPr defaultRowHeight="15" outlineLevelRow="1" outlineLevelCol="1" x14ac:dyDescent="0.25"/>
  <cols>
    <col min="1" max="1" width="6.7109375" style="21" customWidth="1"/>
    <col min="2" max="2" width="16.140625" style="20" customWidth="1"/>
    <col min="3" max="3" width="24.28515625" style="20" customWidth="1"/>
    <col min="4" max="4" width="11" style="46" customWidth="1"/>
    <col min="5" max="5" width="16.85546875" style="20" customWidth="1" outlineLevel="1"/>
    <col min="6" max="6" width="9.140625" style="20" customWidth="1" outlineLevel="1" collapsed="1"/>
    <col min="7" max="7" width="10.28515625" style="45" bestFit="1" customWidth="1"/>
    <col min="8" max="8" width="10.140625" style="53" bestFit="1" customWidth="1"/>
    <col min="9" max="9" width="11.7109375" style="53" customWidth="1"/>
    <col min="10" max="10" width="10.140625" style="53" bestFit="1" customWidth="1"/>
    <col min="11" max="11" width="13.42578125" style="53" customWidth="1"/>
    <col min="12" max="15" width="9.140625" style="46"/>
    <col min="16" max="16" width="10.42578125" style="46" customWidth="1"/>
    <col min="17" max="17" width="9.140625" style="46"/>
    <col min="18" max="18" width="14.85546875" style="20" customWidth="1" outlineLevel="1"/>
    <col min="19" max="19" width="9.140625" style="21"/>
    <col min="20" max="20" width="13.7109375" style="21" customWidth="1"/>
    <col min="21" max="21" width="13.42578125" style="21" customWidth="1"/>
    <col min="22" max="22" width="10.42578125" style="21" customWidth="1"/>
    <col min="23" max="23" width="10.5703125" style="20" customWidth="1"/>
    <col min="24" max="24" width="10.28515625" style="20" customWidth="1" outlineLevel="1"/>
    <col min="25" max="25" width="16.5703125" style="20" customWidth="1"/>
    <col min="26" max="37" width="15.28515625" style="20" customWidth="1"/>
    <col min="38" max="16384" width="9.140625" style="20"/>
  </cols>
  <sheetData>
    <row r="1" spans="1:37" s="75" customFormat="1" ht="18.75" outlineLevel="1" x14ac:dyDescent="0.3">
      <c r="A1" s="76"/>
      <c r="D1" s="77"/>
      <c r="G1" s="78"/>
      <c r="H1" s="79"/>
      <c r="I1" s="79"/>
      <c r="J1" s="79"/>
      <c r="K1" s="79"/>
      <c r="L1" s="77"/>
      <c r="M1" s="77"/>
      <c r="N1" s="77"/>
      <c r="O1" s="77"/>
      <c r="P1" s="77"/>
      <c r="Q1" s="77"/>
      <c r="R1" s="74" t="s">
        <v>281</v>
      </c>
      <c r="S1" s="76"/>
      <c r="T1" s="76"/>
      <c r="U1" s="76"/>
      <c r="V1" s="76"/>
    </row>
    <row r="2" spans="1:37" s="75" customFormat="1" ht="18.75" outlineLevel="1" x14ac:dyDescent="0.3">
      <c r="A2" s="76"/>
      <c r="D2" s="77"/>
      <c r="G2" s="78"/>
      <c r="H2" s="79"/>
      <c r="I2" s="79"/>
      <c r="J2" s="79"/>
      <c r="K2" s="79"/>
      <c r="L2" s="77"/>
      <c r="M2" s="77"/>
      <c r="N2" s="77"/>
      <c r="O2" s="77"/>
      <c r="P2" s="77"/>
      <c r="Q2" s="77"/>
      <c r="S2" s="76"/>
      <c r="T2" s="76"/>
      <c r="U2" s="76"/>
      <c r="V2" s="76"/>
    </row>
    <row r="3" spans="1:37" s="75" customFormat="1" ht="18.75" outlineLevel="1" x14ac:dyDescent="0.3">
      <c r="A3" s="76"/>
      <c r="D3" s="77"/>
      <c r="G3" s="78"/>
      <c r="H3" s="79"/>
      <c r="I3" s="79"/>
      <c r="J3" s="79"/>
      <c r="K3" s="79"/>
      <c r="L3" s="77"/>
      <c r="M3" s="77"/>
      <c r="N3" s="77"/>
      <c r="O3" s="77"/>
      <c r="P3" s="77"/>
      <c r="Q3" s="77"/>
      <c r="R3" s="75" t="s">
        <v>294</v>
      </c>
      <c r="S3" s="76"/>
      <c r="T3" s="76"/>
      <c r="U3" s="76"/>
      <c r="V3" s="76"/>
    </row>
    <row r="4" spans="1:37" s="75" customFormat="1" ht="18.75" outlineLevel="1" x14ac:dyDescent="0.3">
      <c r="A4" s="76"/>
      <c r="D4" s="77"/>
      <c r="G4" s="78"/>
      <c r="H4" s="79"/>
      <c r="I4" s="79"/>
      <c r="J4" s="79"/>
      <c r="K4" s="79"/>
      <c r="L4" s="77"/>
      <c r="M4" s="77"/>
      <c r="N4" s="77"/>
      <c r="O4" s="77"/>
      <c r="P4" s="77"/>
      <c r="Q4" s="77"/>
      <c r="S4" s="76"/>
      <c r="T4" s="76"/>
      <c r="U4" s="76"/>
      <c r="V4" s="76"/>
    </row>
    <row r="5" spans="1:37" s="75" customFormat="1" ht="18.75" outlineLevel="1" x14ac:dyDescent="0.3">
      <c r="A5" s="76"/>
      <c r="D5" s="77"/>
      <c r="G5" s="78"/>
      <c r="H5" s="79"/>
      <c r="I5" s="79"/>
      <c r="J5" s="79"/>
      <c r="K5" s="79"/>
      <c r="L5" s="77"/>
      <c r="M5" s="77"/>
      <c r="N5" s="77"/>
      <c r="O5" s="77"/>
      <c r="P5" s="77"/>
      <c r="Q5" s="77"/>
      <c r="R5" s="75" t="s">
        <v>295</v>
      </c>
      <c r="S5" s="76"/>
      <c r="T5" s="76"/>
      <c r="U5" s="76"/>
      <c r="V5" s="76"/>
    </row>
    <row r="6" spans="1:37" s="75" customFormat="1" ht="18.75" outlineLevel="1" x14ac:dyDescent="0.3">
      <c r="A6" s="76"/>
      <c r="D6" s="77"/>
      <c r="G6" s="78"/>
      <c r="H6" s="79"/>
      <c r="I6" s="79"/>
      <c r="J6" s="79"/>
      <c r="K6" s="79"/>
      <c r="L6" s="77"/>
      <c r="M6" s="77"/>
      <c r="N6" s="77"/>
      <c r="O6" s="77"/>
      <c r="P6" s="77"/>
      <c r="Q6" s="77"/>
      <c r="S6" s="76"/>
      <c r="T6" s="76"/>
      <c r="U6" s="76"/>
      <c r="V6" s="76"/>
    </row>
    <row r="7" spans="1:37" s="75" customFormat="1" ht="18.75" outlineLevel="1" x14ac:dyDescent="0.3">
      <c r="A7" s="76"/>
      <c r="D7" s="77"/>
      <c r="G7" s="78"/>
      <c r="H7" s="79"/>
      <c r="I7" s="79"/>
      <c r="J7" s="79"/>
      <c r="K7" s="79"/>
      <c r="L7" s="77"/>
      <c r="M7" s="77"/>
      <c r="N7" s="77"/>
      <c r="O7" s="77"/>
      <c r="P7" s="77"/>
      <c r="Q7" s="77"/>
      <c r="R7" s="75" t="s">
        <v>296</v>
      </c>
      <c r="S7" s="76"/>
      <c r="T7" s="76"/>
      <c r="U7" s="76"/>
      <c r="V7" s="76"/>
    </row>
    <row r="8" spans="1:37" s="75" customFormat="1" ht="18.75" outlineLevel="1" x14ac:dyDescent="0.3">
      <c r="A8" s="76"/>
      <c r="D8" s="77"/>
      <c r="G8" s="78"/>
      <c r="H8" s="79"/>
      <c r="I8" s="79"/>
      <c r="J8" s="79"/>
      <c r="K8" s="79"/>
      <c r="L8" s="77"/>
      <c r="M8" s="77"/>
      <c r="N8" s="77"/>
      <c r="O8" s="77"/>
      <c r="P8" s="77"/>
      <c r="Q8" s="77"/>
      <c r="S8" s="76"/>
      <c r="T8" s="76"/>
      <c r="U8" s="76"/>
      <c r="V8" s="76"/>
    </row>
    <row r="9" spans="1:37" s="75" customFormat="1" ht="18.75" outlineLevel="1" x14ac:dyDescent="0.3">
      <c r="A9" s="76"/>
      <c r="D9" s="77"/>
      <c r="G9" s="78"/>
      <c r="H9" s="79"/>
      <c r="I9" s="79"/>
      <c r="J9" s="79"/>
      <c r="K9" s="79"/>
      <c r="L9" s="77"/>
      <c r="M9" s="77"/>
      <c r="N9" s="77"/>
      <c r="O9" s="77"/>
      <c r="P9" s="77"/>
      <c r="Q9" s="77" t="s">
        <v>298</v>
      </c>
      <c r="S9" s="76"/>
      <c r="T9" s="76"/>
      <c r="U9" s="76"/>
      <c r="V9" s="76"/>
    </row>
    <row r="10" spans="1:37" s="75" customFormat="1" ht="18.75" outlineLevel="1" x14ac:dyDescent="0.3">
      <c r="A10" s="76"/>
      <c r="D10" s="77"/>
      <c r="G10" s="78"/>
      <c r="H10" s="79"/>
      <c r="I10" s="79"/>
      <c r="J10" s="79"/>
      <c r="K10" s="79"/>
      <c r="L10" s="77"/>
      <c r="M10" s="77"/>
      <c r="N10" s="77"/>
      <c r="O10" s="77"/>
      <c r="P10" s="77"/>
      <c r="Q10" s="77"/>
      <c r="S10" s="76"/>
      <c r="T10" s="76"/>
      <c r="U10" s="76"/>
      <c r="V10" s="76"/>
    </row>
    <row r="11" spans="1:37" s="75" customFormat="1" ht="18.75" outlineLevel="1" x14ac:dyDescent="0.3">
      <c r="A11" s="76"/>
      <c r="D11" s="77"/>
      <c r="G11" s="78"/>
      <c r="H11" s="79"/>
      <c r="I11" s="79"/>
      <c r="J11" s="79"/>
      <c r="K11" s="79"/>
      <c r="L11" s="77"/>
      <c r="M11" s="77"/>
      <c r="N11" s="77"/>
      <c r="O11" s="77"/>
      <c r="P11" s="77"/>
      <c r="Q11" s="77"/>
      <c r="S11" s="76"/>
      <c r="T11" s="76"/>
      <c r="U11" s="76"/>
      <c r="V11" s="76"/>
    </row>
    <row r="12" spans="1:37" s="75" customFormat="1" ht="30" customHeight="1" x14ac:dyDescent="0.3">
      <c r="A12" s="99" t="s">
        <v>297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5"/>
      <c r="Y12" s="95"/>
    </row>
    <row r="13" spans="1:37" ht="18.75" customHeight="1" x14ac:dyDescent="0.25"/>
    <row r="14" spans="1:37" s="1" customFormat="1" ht="45" customHeight="1" x14ac:dyDescent="0.2">
      <c r="A14" s="100" t="s">
        <v>282</v>
      </c>
      <c r="B14" s="97" t="s">
        <v>0</v>
      </c>
      <c r="C14" s="97" t="s">
        <v>1</v>
      </c>
      <c r="D14" s="101" t="s">
        <v>2</v>
      </c>
      <c r="E14" s="97" t="s">
        <v>3</v>
      </c>
      <c r="F14" s="97" t="s">
        <v>4</v>
      </c>
      <c r="G14" s="98" t="s">
        <v>5</v>
      </c>
      <c r="H14" s="98" t="s">
        <v>6</v>
      </c>
      <c r="I14" s="98" t="s">
        <v>7</v>
      </c>
      <c r="J14" s="98"/>
      <c r="K14" s="98"/>
      <c r="L14" s="101" t="s">
        <v>8</v>
      </c>
      <c r="M14" s="101"/>
      <c r="N14" s="101"/>
      <c r="O14" s="101" t="s">
        <v>9</v>
      </c>
      <c r="P14" s="101"/>
      <c r="Q14" s="101"/>
      <c r="R14" s="97" t="s">
        <v>10</v>
      </c>
      <c r="S14" s="97" t="s">
        <v>11</v>
      </c>
      <c r="T14" s="97"/>
      <c r="U14" s="97" t="s">
        <v>12</v>
      </c>
      <c r="V14" s="97"/>
      <c r="W14" s="97"/>
      <c r="X14" s="97" t="s">
        <v>13</v>
      </c>
      <c r="Y14" s="97" t="s">
        <v>14</v>
      </c>
      <c r="Z14" s="97" t="s">
        <v>15</v>
      </c>
      <c r="AA14" s="97"/>
      <c r="AB14" s="97"/>
      <c r="AC14" s="97"/>
      <c r="AD14" s="97"/>
      <c r="AE14" s="97"/>
      <c r="AF14" s="97" t="s">
        <v>16</v>
      </c>
      <c r="AG14" s="97"/>
      <c r="AH14" s="97"/>
      <c r="AI14" s="97"/>
      <c r="AJ14" s="97"/>
      <c r="AK14" s="97"/>
    </row>
    <row r="15" spans="1:37" s="1" customFormat="1" ht="45.75" customHeight="1" x14ac:dyDescent="0.2">
      <c r="A15" s="100"/>
      <c r="B15" s="97"/>
      <c r="C15" s="97"/>
      <c r="D15" s="101"/>
      <c r="E15" s="97"/>
      <c r="F15" s="97"/>
      <c r="G15" s="98"/>
      <c r="H15" s="98"/>
      <c r="I15" s="94" t="s">
        <v>17</v>
      </c>
      <c r="J15" s="94" t="s">
        <v>18</v>
      </c>
      <c r="K15" s="94" t="s">
        <v>19</v>
      </c>
      <c r="L15" s="93" t="s">
        <v>17</v>
      </c>
      <c r="M15" s="93" t="s">
        <v>18</v>
      </c>
      <c r="N15" s="93" t="s">
        <v>19</v>
      </c>
      <c r="O15" s="93" t="s">
        <v>20</v>
      </c>
      <c r="P15" s="93" t="s">
        <v>21</v>
      </c>
      <c r="Q15" s="93" t="s">
        <v>22</v>
      </c>
      <c r="R15" s="97"/>
      <c r="S15" s="91" t="s">
        <v>23</v>
      </c>
      <c r="T15" s="91" t="s">
        <v>24</v>
      </c>
      <c r="U15" s="91" t="s">
        <v>24</v>
      </c>
      <c r="V15" s="91" t="s">
        <v>23</v>
      </c>
      <c r="W15" s="91" t="s">
        <v>25</v>
      </c>
      <c r="X15" s="97"/>
      <c r="Y15" s="97"/>
      <c r="Z15" s="91" t="s">
        <v>1</v>
      </c>
      <c r="AA15" s="91" t="s">
        <v>26</v>
      </c>
      <c r="AB15" s="91" t="s">
        <v>27</v>
      </c>
      <c r="AC15" s="91" t="s">
        <v>28</v>
      </c>
      <c r="AD15" s="2" t="s">
        <v>29</v>
      </c>
      <c r="AE15" s="2" t="s">
        <v>30</v>
      </c>
      <c r="AF15" s="91" t="s">
        <v>1</v>
      </c>
      <c r="AG15" s="91" t="s">
        <v>26</v>
      </c>
      <c r="AH15" s="91" t="s">
        <v>27</v>
      </c>
      <c r="AI15" s="91" t="s">
        <v>28</v>
      </c>
      <c r="AJ15" s="3" t="s">
        <v>29</v>
      </c>
      <c r="AK15" s="3" t="s">
        <v>30</v>
      </c>
    </row>
    <row r="16" spans="1:37" s="1" customFormat="1" ht="17.25" customHeight="1" x14ac:dyDescent="0.2">
      <c r="A16" s="92">
        <v>1</v>
      </c>
      <c r="B16" s="92">
        <v>2</v>
      </c>
      <c r="C16" s="92">
        <v>3</v>
      </c>
      <c r="D16" s="92">
        <v>4</v>
      </c>
      <c r="E16" s="92">
        <v>5</v>
      </c>
      <c r="F16" s="92">
        <v>6</v>
      </c>
      <c r="G16" s="92">
        <v>7</v>
      </c>
      <c r="H16" s="92">
        <v>8</v>
      </c>
      <c r="I16" s="92">
        <v>9</v>
      </c>
      <c r="J16" s="92">
        <v>10</v>
      </c>
      <c r="K16" s="92">
        <v>11</v>
      </c>
      <c r="L16" s="92">
        <v>12</v>
      </c>
      <c r="M16" s="92">
        <v>13</v>
      </c>
      <c r="N16" s="92">
        <v>14</v>
      </c>
      <c r="O16" s="92">
        <v>15</v>
      </c>
      <c r="P16" s="92">
        <v>16</v>
      </c>
      <c r="Q16" s="92">
        <v>17</v>
      </c>
      <c r="R16" s="92">
        <v>18</v>
      </c>
      <c r="S16" s="92">
        <v>19</v>
      </c>
      <c r="T16" s="92">
        <v>20</v>
      </c>
      <c r="U16" s="92">
        <v>21</v>
      </c>
      <c r="V16" s="92">
        <v>22</v>
      </c>
      <c r="W16" s="92">
        <v>23</v>
      </c>
      <c r="X16" s="92">
        <v>24</v>
      </c>
      <c r="Y16" s="92">
        <v>25</v>
      </c>
      <c r="Z16" s="92">
        <v>26</v>
      </c>
      <c r="AA16" s="92">
        <v>27</v>
      </c>
      <c r="AB16" s="92">
        <v>28</v>
      </c>
      <c r="AC16" s="92">
        <v>29</v>
      </c>
      <c r="AD16" s="92">
        <v>30</v>
      </c>
      <c r="AE16" s="92">
        <v>31</v>
      </c>
      <c r="AF16" s="92">
        <v>32</v>
      </c>
      <c r="AG16" s="92">
        <v>33</v>
      </c>
      <c r="AH16" s="92">
        <v>34</v>
      </c>
      <c r="AI16" s="92">
        <v>35</v>
      </c>
      <c r="AJ16" s="92">
        <v>36</v>
      </c>
      <c r="AK16" s="92">
        <v>37</v>
      </c>
    </row>
    <row r="17" spans="1:37" s="1" customFormat="1" ht="24.95" customHeight="1" x14ac:dyDescent="0.2">
      <c r="A17" s="92">
        <v>1</v>
      </c>
      <c r="B17" s="91" t="s">
        <v>163</v>
      </c>
      <c r="C17" s="91" t="s">
        <v>164</v>
      </c>
      <c r="D17" s="93" t="s">
        <v>31</v>
      </c>
      <c r="E17" s="91" t="s">
        <v>19</v>
      </c>
      <c r="F17" s="56">
        <v>1</v>
      </c>
      <c r="G17" s="94"/>
      <c r="H17" s="94">
        <v>27.5</v>
      </c>
      <c r="I17" s="94">
        <f t="shared" ref="I17:I26" si="0">IF(R17="Подлежит расселению",H17,IF(R17="Расселено",0,IF(R17="Пустующие",0,IF(R17="В суде",H17))))</f>
        <v>27.5</v>
      </c>
      <c r="J17" s="94">
        <f t="shared" ref="J17:J26" si="1">IF(E17="Муниципальная",I17,IF(E17="Частная",0))</f>
        <v>0</v>
      </c>
      <c r="K17" s="94">
        <f t="shared" ref="K17:K26" si="2">IF(E17="Муниципальная",0,IF(E17="Частная",I17))</f>
        <v>27.5</v>
      </c>
      <c r="L17" s="93">
        <f t="shared" ref="L17:N26" si="3">IF(I17&gt;0,1,IF(I17=0,0))</f>
        <v>1</v>
      </c>
      <c r="M17" s="93">
        <f t="shared" si="3"/>
        <v>0</v>
      </c>
      <c r="N17" s="93">
        <f t="shared" si="3"/>
        <v>1</v>
      </c>
      <c r="O17" s="93">
        <v>5</v>
      </c>
      <c r="P17" s="93"/>
      <c r="Q17" s="93">
        <f t="shared" ref="Q17:Q80" si="4">O17-P17</f>
        <v>5</v>
      </c>
      <c r="R17" s="91" t="s">
        <v>32</v>
      </c>
      <c r="S17" s="91">
        <v>2</v>
      </c>
      <c r="T17" s="35">
        <v>41446</v>
      </c>
      <c r="U17" s="35">
        <v>41452</v>
      </c>
      <c r="V17" s="91" t="s">
        <v>165</v>
      </c>
      <c r="W17" s="35">
        <v>43465</v>
      </c>
      <c r="X17" s="91" t="s">
        <v>33</v>
      </c>
      <c r="Y17" s="35" t="s">
        <v>34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s="1" customFormat="1" ht="24.95" customHeight="1" x14ac:dyDescent="0.2">
      <c r="A18" s="92">
        <v>1</v>
      </c>
      <c r="B18" s="91" t="s">
        <v>163</v>
      </c>
      <c r="C18" s="91" t="s">
        <v>164</v>
      </c>
      <c r="D18" s="93" t="s">
        <v>35</v>
      </c>
      <c r="E18" s="91" t="s">
        <v>19</v>
      </c>
      <c r="F18" s="56">
        <v>2</v>
      </c>
      <c r="G18" s="94"/>
      <c r="H18" s="94">
        <v>36.5</v>
      </c>
      <c r="I18" s="94">
        <f t="shared" si="0"/>
        <v>0</v>
      </c>
      <c r="J18" s="94">
        <f t="shared" si="1"/>
        <v>0</v>
      </c>
      <c r="K18" s="94">
        <f t="shared" si="2"/>
        <v>0</v>
      </c>
      <c r="L18" s="93">
        <f t="shared" si="3"/>
        <v>0</v>
      </c>
      <c r="M18" s="93">
        <f t="shared" si="3"/>
        <v>0</v>
      </c>
      <c r="N18" s="93">
        <f t="shared" si="3"/>
        <v>0</v>
      </c>
      <c r="O18" s="93">
        <v>0</v>
      </c>
      <c r="P18" s="93"/>
      <c r="Q18" s="93">
        <f t="shared" si="4"/>
        <v>0</v>
      </c>
      <c r="R18" s="91" t="s">
        <v>53</v>
      </c>
      <c r="S18" s="91">
        <v>2</v>
      </c>
      <c r="T18" s="35">
        <v>41446</v>
      </c>
      <c r="U18" s="35">
        <v>41452</v>
      </c>
      <c r="V18" s="91" t="s">
        <v>165</v>
      </c>
      <c r="W18" s="35">
        <v>43465</v>
      </c>
      <c r="X18" s="91" t="s">
        <v>33</v>
      </c>
      <c r="Y18" s="35" t="s">
        <v>34</v>
      </c>
      <c r="Z18" s="4" t="e">
        <v>#N/A</v>
      </c>
      <c r="AA18" s="4" t="e">
        <v>#N/A</v>
      </c>
      <c r="AB18" s="4" t="e">
        <v>#N/A</v>
      </c>
      <c r="AC18" s="4" t="e">
        <v>#N/A</v>
      </c>
      <c r="AD18" s="7" t="e">
        <v>#N/A</v>
      </c>
      <c r="AE18" s="7" t="e">
        <v>#N/A</v>
      </c>
      <c r="AF18" s="4"/>
      <c r="AG18" s="4"/>
      <c r="AH18" s="4"/>
      <c r="AI18" s="4"/>
      <c r="AJ18" s="4"/>
      <c r="AK18" s="4"/>
    </row>
    <row r="19" spans="1:37" s="1" customFormat="1" ht="24.95" customHeight="1" x14ac:dyDescent="0.2">
      <c r="A19" s="92">
        <v>1</v>
      </c>
      <c r="B19" s="91" t="s">
        <v>163</v>
      </c>
      <c r="C19" s="91" t="s">
        <v>164</v>
      </c>
      <c r="D19" s="93" t="s">
        <v>36</v>
      </c>
      <c r="E19" s="91" t="s">
        <v>19</v>
      </c>
      <c r="F19" s="56">
        <v>2</v>
      </c>
      <c r="G19" s="94"/>
      <c r="H19" s="94">
        <v>48</v>
      </c>
      <c r="I19" s="94">
        <f t="shared" si="0"/>
        <v>48</v>
      </c>
      <c r="J19" s="94">
        <f t="shared" si="1"/>
        <v>0</v>
      </c>
      <c r="K19" s="94">
        <f t="shared" si="2"/>
        <v>48</v>
      </c>
      <c r="L19" s="93">
        <f t="shared" si="3"/>
        <v>1</v>
      </c>
      <c r="M19" s="93">
        <f t="shared" si="3"/>
        <v>0</v>
      </c>
      <c r="N19" s="93">
        <f t="shared" si="3"/>
        <v>1</v>
      </c>
      <c r="O19" s="93">
        <v>3</v>
      </c>
      <c r="P19" s="93"/>
      <c r="Q19" s="93">
        <f t="shared" si="4"/>
        <v>3</v>
      </c>
      <c r="R19" s="91" t="s">
        <v>32</v>
      </c>
      <c r="S19" s="91">
        <v>2</v>
      </c>
      <c r="T19" s="35">
        <v>41446</v>
      </c>
      <c r="U19" s="35">
        <v>41452</v>
      </c>
      <c r="V19" s="91" t="s">
        <v>165</v>
      </c>
      <c r="W19" s="35">
        <v>43465</v>
      </c>
      <c r="X19" s="91" t="s">
        <v>33</v>
      </c>
      <c r="Y19" s="35" t="s">
        <v>34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s="1" customFormat="1" ht="24.95" customHeight="1" x14ac:dyDescent="0.2">
      <c r="A20" s="92">
        <v>1</v>
      </c>
      <c r="B20" s="91" t="s">
        <v>163</v>
      </c>
      <c r="C20" s="91" t="s">
        <v>164</v>
      </c>
      <c r="D20" s="93" t="s">
        <v>37</v>
      </c>
      <c r="E20" s="91" t="s">
        <v>19</v>
      </c>
      <c r="F20" s="56">
        <v>2</v>
      </c>
      <c r="G20" s="94"/>
      <c r="H20" s="94">
        <v>37.799999999999997</v>
      </c>
      <c r="I20" s="94">
        <f t="shared" si="0"/>
        <v>37.799999999999997</v>
      </c>
      <c r="J20" s="94">
        <f t="shared" si="1"/>
        <v>0</v>
      </c>
      <c r="K20" s="94">
        <f t="shared" si="2"/>
        <v>37.799999999999997</v>
      </c>
      <c r="L20" s="93">
        <f t="shared" si="3"/>
        <v>1</v>
      </c>
      <c r="M20" s="93">
        <f t="shared" si="3"/>
        <v>0</v>
      </c>
      <c r="N20" s="93">
        <f t="shared" si="3"/>
        <v>1</v>
      </c>
      <c r="O20" s="93">
        <v>2</v>
      </c>
      <c r="P20" s="93"/>
      <c r="Q20" s="93">
        <f t="shared" si="4"/>
        <v>2</v>
      </c>
      <c r="R20" s="91" t="s">
        <v>32</v>
      </c>
      <c r="S20" s="91">
        <v>2</v>
      </c>
      <c r="T20" s="35">
        <v>41446</v>
      </c>
      <c r="U20" s="35">
        <v>41452</v>
      </c>
      <c r="V20" s="91" t="s">
        <v>165</v>
      </c>
      <c r="W20" s="35">
        <v>43465</v>
      </c>
      <c r="X20" s="91" t="s">
        <v>33</v>
      </c>
      <c r="Y20" s="35" t="s">
        <v>34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s="1" customFormat="1" ht="24.95" customHeight="1" x14ac:dyDescent="0.2">
      <c r="A21" s="92">
        <v>1</v>
      </c>
      <c r="B21" s="91" t="s">
        <v>163</v>
      </c>
      <c r="C21" s="91" t="s">
        <v>164</v>
      </c>
      <c r="D21" s="93" t="s">
        <v>38</v>
      </c>
      <c r="E21" s="91" t="s">
        <v>19</v>
      </c>
      <c r="F21" s="56">
        <v>1</v>
      </c>
      <c r="G21" s="94"/>
      <c r="H21" s="94">
        <v>25.4</v>
      </c>
      <c r="I21" s="94">
        <f t="shared" si="0"/>
        <v>25.4</v>
      </c>
      <c r="J21" s="94">
        <f t="shared" si="1"/>
        <v>0</v>
      </c>
      <c r="K21" s="94">
        <f t="shared" si="2"/>
        <v>25.4</v>
      </c>
      <c r="L21" s="93">
        <f t="shared" si="3"/>
        <v>1</v>
      </c>
      <c r="M21" s="93">
        <f t="shared" si="3"/>
        <v>0</v>
      </c>
      <c r="N21" s="93">
        <f t="shared" si="3"/>
        <v>1</v>
      </c>
      <c r="O21" s="93">
        <v>1</v>
      </c>
      <c r="P21" s="93"/>
      <c r="Q21" s="93">
        <f t="shared" si="4"/>
        <v>1</v>
      </c>
      <c r="R21" s="91" t="s">
        <v>32</v>
      </c>
      <c r="S21" s="91">
        <v>2</v>
      </c>
      <c r="T21" s="35">
        <v>41446</v>
      </c>
      <c r="U21" s="35">
        <v>41452</v>
      </c>
      <c r="V21" s="91" t="s">
        <v>165</v>
      </c>
      <c r="W21" s="35">
        <v>43465</v>
      </c>
      <c r="X21" s="91" t="s">
        <v>33</v>
      </c>
      <c r="Y21" s="35" t="s">
        <v>34</v>
      </c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s="1" customFormat="1" ht="24.95" customHeight="1" x14ac:dyDescent="0.2">
      <c r="A22" s="92">
        <v>1</v>
      </c>
      <c r="B22" s="91" t="s">
        <v>163</v>
      </c>
      <c r="C22" s="91" t="s">
        <v>164</v>
      </c>
      <c r="D22" s="93" t="s">
        <v>39</v>
      </c>
      <c r="E22" s="91" t="s">
        <v>18</v>
      </c>
      <c r="F22" s="56">
        <v>1</v>
      </c>
      <c r="G22" s="94"/>
      <c r="H22" s="94">
        <v>25.3</v>
      </c>
      <c r="I22" s="94">
        <f t="shared" si="0"/>
        <v>25.3</v>
      </c>
      <c r="J22" s="94">
        <f t="shared" si="1"/>
        <v>25.3</v>
      </c>
      <c r="K22" s="94">
        <f t="shared" si="2"/>
        <v>0</v>
      </c>
      <c r="L22" s="93">
        <f t="shared" si="3"/>
        <v>1</v>
      </c>
      <c r="M22" s="93">
        <f t="shared" si="3"/>
        <v>1</v>
      </c>
      <c r="N22" s="93">
        <f t="shared" si="3"/>
        <v>0</v>
      </c>
      <c r="O22" s="93">
        <v>3</v>
      </c>
      <c r="P22" s="93"/>
      <c r="Q22" s="93">
        <f t="shared" si="4"/>
        <v>3</v>
      </c>
      <c r="R22" s="91" t="s">
        <v>32</v>
      </c>
      <c r="S22" s="91">
        <v>2</v>
      </c>
      <c r="T22" s="35">
        <v>41446</v>
      </c>
      <c r="U22" s="35">
        <v>41452</v>
      </c>
      <c r="V22" s="91" t="s">
        <v>165</v>
      </c>
      <c r="W22" s="35">
        <v>43465</v>
      </c>
      <c r="X22" s="91" t="s">
        <v>33</v>
      </c>
      <c r="Y22" s="35" t="s">
        <v>34</v>
      </c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s="1" customFormat="1" ht="24.95" customHeight="1" x14ac:dyDescent="0.2">
      <c r="A23" s="92">
        <v>1</v>
      </c>
      <c r="B23" s="91" t="s">
        <v>163</v>
      </c>
      <c r="C23" s="91" t="s">
        <v>164</v>
      </c>
      <c r="D23" s="93" t="s">
        <v>40</v>
      </c>
      <c r="E23" s="91" t="s">
        <v>19</v>
      </c>
      <c r="F23" s="56">
        <v>1</v>
      </c>
      <c r="G23" s="94"/>
      <c r="H23" s="94">
        <v>12.7</v>
      </c>
      <c r="I23" s="94">
        <f t="shared" si="0"/>
        <v>12.7</v>
      </c>
      <c r="J23" s="94">
        <f t="shared" si="1"/>
        <v>0</v>
      </c>
      <c r="K23" s="94">
        <f t="shared" si="2"/>
        <v>12.7</v>
      </c>
      <c r="L23" s="93">
        <f t="shared" si="3"/>
        <v>1</v>
      </c>
      <c r="M23" s="93">
        <f t="shared" si="3"/>
        <v>0</v>
      </c>
      <c r="N23" s="93">
        <f t="shared" si="3"/>
        <v>1</v>
      </c>
      <c r="O23" s="93">
        <v>4</v>
      </c>
      <c r="P23" s="93"/>
      <c r="Q23" s="93">
        <f t="shared" si="4"/>
        <v>4</v>
      </c>
      <c r="R23" s="91" t="s">
        <v>32</v>
      </c>
      <c r="S23" s="91">
        <v>2</v>
      </c>
      <c r="T23" s="35">
        <v>41446</v>
      </c>
      <c r="U23" s="35">
        <v>41452</v>
      </c>
      <c r="V23" s="91" t="s">
        <v>165</v>
      </c>
      <c r="W23" s="35">
        <v>43465</v>
      </c>
      <c r="X23" s="91" t="s">
        <v>33</v>
      </c>
      <c r="Y23" s="35" t="s">
        <v>34</v>
      </c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s="1" customFormat="1" ht="24.95" customHeight="1" x14ac:dyDescent="0.2">
      <c r="A24" s="92">
        <v>1</v>
      </c>
      <c r="B24" s="91" t="s">
        <v>163</v>
      </c>
      <c r="C24" s="91" t="s">
        <v>164</v>
      </c>
      <c r="D24" s="93" t="s">
        <v>41</v>
      </c>
      <c r="E24" s="91" t="s">
        <v>19</v>
      </c>
      <c r="F24" s="56">
        <v>2</v>
      </c>
      <c r="G24" s="94"/>
      <c r="H24" s="94">
        <v>25.4</v>
      </c>
      <c r="I24" s="94">
        <f t="shared" si="0"/>
        <v>0</v>
      </c>
      <c r="J24" s="94">
        <f t="shared" si="1"/>
        <v>0</v>
      </c>
      <c r="K24" s="94">
        <f t="shared" si="2"/>
        <v>0</v>
      </c>
      <c r="L24" s="93">
        <f t="shared" si="3"/>
        <v>0</v>
      </c>
      <c r="M24" s="93">
        <f t="shared" si="3"/>
        <v>0</v>
      </c>
      <c r="N24" s="93">
        <f t="shared" si="3"/>
        <v>0</v>
      </c>
      <c r="O24" s="93">
        <v>0</v>
      </c>
      <c r="P24" s="93"/>
      <c r="Q24" s="93">
        <f t="shared" si="4"/>
        <v>0</v>
      </c>
      <c r="R24" s="91" t="s">
        <v>53</v>
      </c>
      <c r="S24" s="91">
        <v>2</v>
      </c>
      <c r="T24" s="35">
        <v>41446</v>
      </c>
      <c r="U24" s="35">
        <v>41452</v>
      </c>
      <c r="V24" s="91" t="s">
        <v>165</v>
      </c>
      <c r="W24" s="35">
        <v>43465</v>
      </c>
      <c r="X24" s="91" t="s">
        <v>33</v>
      </c>
      <c r="Y24" s="35" t="s">
        <v>34</v>
      </c>
      <c r="Z24" s="4" t="e">
        <v>#N/A</v>
      </c>
      <c r="AA24" s="4" t="e">
        <v>#N/A</v>
      </c>
      <c r="AB24" s="4" t="e">
        <v>#N/A</v>
      </c>
      <c r="AC24" s="4" t="e">
        <v>#N/A</v>
      </c>
      <c r="AD24" s="7" t="e">
        <v>#N/A</v>
      </c>
      <c r="AE24" s="7" t="e">
        <v>#N/A</v>
      </c>
      <c r="AF24" s="4"/>
      <c r="AG24" s="4"/>
      <c r="AH24" s="4"/>
      <c r="AI24" s="4"/>
      <c r="AJ24" s="4"/>
      <c r="AK24" s="4"/>
    </row>
    <row r="25" spans="1:37" s="1" customFormat="1" ht="24.95" customHeight="1" x14ac:dyDescent="0.2">
      <c r="A25" s="92">
        <v>1</v>
      </c>
      <c r="B25" s="91" t="s">
        <v>163</v>
      </c>
      <c r="C25" s="91" t="s">
        <v>164</v>
      </c>
      <c r="D25" s="93" t="s">
        <v>42</v>
      </c>
      <c r="E25" s="91" t="s">
        <v>18</v>
      </c>
      <c r="F25" s="56">
        <v>1</v>
      </c>
      <c r="G25" s="94"/>
      <c r="H25" s="94">
        <v>12.7</v>
      </c>
      <c r="I25" s="94">
        <f t="shared" si="0"/>
        <v>0</v>
      </c>
      <c r="J25" s="94">
        <f t="shared" si="1"/>
        <v>0</v>
      </c>
      <c r="K25" s="94">
        <f t="shared" si="2"/>
        <v>0</v>
      </c>
      <c r="L25" s="93">
        <f t="shared" si="3"/>
        <v>0</v>
      </c>
      <c r="M25" s="93">
        <f t="shared" si="3"/>
        <v>0</v>
      </c>
      <c r="N25" s="93">
        <f t="shared" si="3"/>
        <v>0</v>
      </c>
      <c r="O25" s="93">
        <v>0</v>
      </c>
      <c r="P25" s="93"/>
      <c r="Q25" s="93">
        <f t="shared" si="4"/>
        <v>0</v>
      </c>
      <c r="R25" s="91" t="s">
        <v>67</v>
      </c>
      <c r="S25" s="91">
        <v>2</v>
      </c>
      <c r="T25" s="35">
        <v>41446</v>
      </c>
      <c r="U25" s="35">
        <v>41452</v>
      </c>
      <c r="V25" s="91" t="s">
        <v>165</v>
      </c>
      <c r="W25" s="35">
        <v>43465</v>
      </c>
      <c r="X25" s="91" t="s">
        <v>33</v>
      </c>
      <c r="Y25" s="35" t="s">
        <v>34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s="1" customFormat="1" ht="24.95" customHeight="1" x14ac:dyDescent="0.2">
      <c r="A26" s="92">
        <v>1</v>
      </c>
      <c r="B26" s="91" t="s">
        <v>163</v>
      </c>
      <c r="C26" s="91" t="s">
        <v>164</v>
      </c>
      <c r="D26" s="93" t="s">
        <v>43</v>
      </c>
      <c r="E26" s="91" t="s">
        <v>19</v>
      </c>
      <c r="F26" s="56">
        <v>1</v>
      </c>
      <c r="G26" s="94"/>
      <c r="H26" s="94">
        <v>12.5</v>
      </c>
      <c r="I26" s="94">
        <f t="shared" si="0"/>
        <v>12.5</v>
      </c>
      <c r="J26" s="94">
        <f t="shared" si="1"/>
        <v>0</v>
      </c>
      <c r="K26" s="94">
        <f t="shared" si="2"/>
        <v>12.5</v>
      </c>
      <c r="L26" s="93">
        <f t="shared" si="3"/>
        <v>1</v>
      </c>
      <c r="M26" s="93">
        <f t="shared" si="3"/>
        <v>0</v>
      </c>
      <c r="N26" s="93">
        <f t="shared" si="3"/>
        <v>1</v>
      </c>
      <c r="O26" s="93">
        <v>9</v>
      </c>
      <c r="P26" s="93"/>
      <c r="Q26" s="93">
        <f t="shared" si="4"/>
        <v>9</v>
      </c>
      <c r="R26" s="91" t="s">
        <v>32</v>
      </c>
      <c r="S26" s="91">
        <v>2</v>
      </c>
      <c r="T26" s="35">
        <v>41446</v>
      </c>
      <c r="U26" s="35">
        <v>41452</v>
      </c>
      <c r="V26" s="91" t="s">
        <v>165</v>
      </c>
      <c r="W26" s="35">
        <v>43465</v>
      </c>
      <c r="X26" s="91" t="s">
        <v>33</v>
      </c>
      <c r="Y26" s="35" t="s">
        <v>34</v>
      </c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s="6" customFormat="1" ht="24.95" customHeight="1" x14ac:dyDescent="0.2">
      <c r="A27" s="22">
        <v>1</v>
      </c>
      <c r="B27" s="34" t="s">
        <v>163</v>
      </c>
      <c r="C27" s="34" t="s">
        <v>164</v>
      </c>
      <c r="D27" s="57">
        <f>COUNTA(D17:D26)</f>
        <v>10</v>
      </c>
      <c r="E27" s="34" t="s">
        <v>46</v>
      </c>
      <c r="F27" s="58"/>
      <c r="G27" s="59">
        <v>316.39999999999998</v>
      </c>
      <c r="H27" s="59">
        <f t="shared" ref="H27:O27" si="5">SUM(H17:H26)</f>
        <v>263.8</v>
      </c>
      <c r="I27" s="59">
        <f t="shared" si="5"/>
        <v>189.2</v>
      </c>
      <c r="J27" s="59">
        <f t="shared" si="5"/>
        <v>25.3</v>
      </c>
      <c r="K27" s="81">
        <f t="shared" si="5"/>
        <v>163.89999999999998</v>
      </c>
      <c r="L27" s="57">
        <f t="shared" si="5"/>
        <v>7</v>
      </c>
      <c r="M27" s="57">
        <f t="shared" si="5"/>
        <v>1</v>
      </c>
      <c r="N27" s="57">
        <f t="shared" si="5"/>
        <v>6</v>
      </c>
      <c r="O27" s="57">
        <f t="shared" si="5"/>
        <v>27</v>
      </c>
      <c r="P27" s="57"/>
      <c r="Q27" s="57">
        <f t="shared" si="4"/>
        <v>27</v>
      </c>
      <c r="R27" s="34"/>
      <c r="S27" s="34">
        <v>2</v>
      </c>
      <c r="T27" s="42">
        <v>41446</v>
      </c>
      <c r="U27" s="42">
        <v>41452</v>
      </c>
      <c r="V27" s="34" t="s">
        <v>165</v>
      </c>
      <c r="W27" s="42">
        <v>43465</v>
      </c>
      <c r="X27" s="34" t="s">
        <v>33</v>
      </c>
      <c r="Y27" s="42" t="s">
        <v>34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s="1" customFormat="1" ht="24.95" customHeight="1" x14ac:dyDescent="0.2">
      <c r="A28" s="92">
        <v>2</v>
      </c>
      <c r="B28" s="91" t="s">
        <v>163</v>
      </c>
      <c r="C28" s="91" t="s">
        <v>166</v>
      </c>
      <c r="D28" s="93" t="s">
        <v>31</v>
      </c>
      <c r="E28" s="91" t="s">
        <v>19</v>
      </c>
      <c r="F28" s="56">
        <v>1</v>
      </c>
      <c r="G28" s="94"/>
      <c r="H28" s="94">
        <v>17.5</v>
      </c>
      <c r="I28" s="94">
        <f t="shared" ref="I28:I39" si="6">IF(R28="Подлежит расселению",H28,IF(R28="Расселено",0,IF(R28="Пустующие",0,IF(R28="В суде",H28))))</f>
        <v>17.5</v>
      </c>
      <c r="J28" s="94">
        <f t="shared" ref="J28:J39" si="7">IF(E28="Муниципальная",I28,IF(E28="Частная",0))</f>
        <v>0</v>
      </c>
      <c r="K28" s="94">
        <f t="shared" ref="K28:K39" si="8">IF(E28="Муниципальная",0,IF(E28="Частная",I28))</f>
        <v>17.5</v>
      </c>
      <c r="L28" s="93">
        <f t="shared" ref="L28:N39" si="9">IF(I28&gt;0,1,IF(I28=0,0))</f>
        <v>1</v>
      </c>
      <c r="M28" s="93">
        <f t="shared" si="9"/>
        <v>0</v>
      </c>
      <c r="N28" s="93">
        <f t="shared" si="9"/>
        <v>1</v>
      </c>
      <c r="O28" s="93">
        <v>3</v>
      </c>
      <c r="P28" s="93"/>
      <c r="Q28" s="93">
        <f t="shared" si="4"/>
        <v>3</v>
      </c>
      <c r="R28" s="91" t="s">
        <v>32</v>
      </c>
      <c r="S28" s="91">
        <v>2</v>
      </c>
      <c r="T28" s="35">
        <v>41446</v>
      </c>
      <c r="U28" s="35">
        <v>41452</v>
      </c>
      <c r="V28" s="91" t="s">
        <v>167</v>
      </c>
      <c r="W28" s="35">
        <v>43465</v>
      </c>
      <c r="X28" s="91" t="s">
        <v>33</v>
      </c>
      <c r="Y28" s="35" t="s">
        <v>34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s="1" customFormat="1" ht="24.95" customHeight="1" x14ac:dyDescent="0.2">
      <c r="A29" s="92">
        <v>2</v>
      </c>
      <c r="B29" s="91" t="s">
        <v>163</v>
      </c>
      <c r="C29" s="91" t="s">
        <v>166</v>
      </c>
      <c r="D29" s="93" t="s">
        <v>36</v>
      </c>
      <c r="E29" s="91" t="s">
        <v>18</v>
      </c>
      <c r="F29" s="56">
        <v>2</v>
      </c>
      <c r="G29" s="94"/>
      <c r="H29" s="94">
        <v>36.4</v>
      </c>
      <c r="I29" s="94">
        <f t="shared" si="6"/>
        <v>0</v>
      </c>
      <c r="J29" s="94">
        <f t="shared" si="7"/>
        <v>0</v>
      </c>
      <c r="K29" s="94">
        <f t="shared" si="8"/>
        <v>0</v>
      </c>
      <c r="L29" s="93">
        <f t="shared" si="9"/>
        <v>0</v>
      </c>
      <c r="M29" s="93">
        <f t="shared" si="9"/>
        <v>0</v>
      </c>
      <c r="N29" s="93">
        <f t="shared" si="9"/>
        <v>0</v>
      </c>
      <c r="O29" s="93">
        <v>0</v>
      </c>
      <c r="P29" s="93"/>
      <c r="Q29" s="93">
        <f t="shared" si="4"/>
        <v>0</v>
      </c>
      <c r="R29" s="91" t="s">
        <v>67</v>
      </c>
      <c r="S29" s="91">
        <v>2</v>
      </c>
      <c r="T29" s="35">
        <v>41446</v>
      </c>
      <c r="U29" s="35">
        <v>41452</v>
      </c>
      <c r="V29" s="91" t="s">
        <v>167</v>
      </c>
      <c r="W29" s="35">
        <v>43465</v>
      </c>
      <c r="X29" s="91" t="s">
        <v>33</v>
      </c>
      <c r="Y29" s="35" t="s">
        <v>34</v>
      </c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s="1" customFormat="1" ht="24.95" customHeight="1" x14ac:dyDescent="0.2">
      <c r="A30" s="92">
        <v>2</v>
      </c>
      <c r="B30" s="91" t="s">
        <v>163</v>
      </c>
      <c r="C30" s="91" t="s">
        <v>166</v>
      </c>
      <c r="D30" s="93" t="s">
        <v>37</v>
      </c>
      <c r="E30" s="91" t="s">
        <v>19</v>
      </c>
      <c r="F30" s="56">
        <v>2</v>
      </c>
      <c r="G30" s="94"/>
      <c r="H30" s="94">
        <v>38</v>
      </c>
      <c r="I30" s="94">
        <f t="shared" si="6"/>
        <v>38</v>
      </c>
      <c r="J30" s="94">
        <f t="shared" si="7"/>
        <v>0</v>
      </c>
      <c r="K30" s="94">
        <f t="shared" si="8"/>
        <v>38</v>
      </c>
      <c r="L30" s="93">
        <f t="shared" si="9"/>
        <v>1</v>
      </c>
      <c r="M30" s="93">
        <f t="shared" si="9"/>
        <v>0</v>
      </c>
      <c r="N30" s="93">
        <f t="shared" si="9"/>
        <v>1</v>
      </c>
      <c r="O30" s="93">
        <v>3</v>
      </c>
      <c r="P30" s="93"/>
      <c r="Q30" s="93">
        <f t="shared" si="4"/>
        <v>3</v>
      </c>
      <c r="R30" s="91" t="s">
        <v>32</v>
      </c>
      <c r="S30" s="91">
        <v>2</v>
      </c>
      <c r="T30" s="35">
        <v>41446</v>
      </c>
      <c r="U30" s="35">
        <v>41452</v>
      </c>
      <c r="V30" s="91" t="s">
        <v>167</v>
      </c>
      <c r="W30" s="35">
        <v>43465</v>
      </c>
      <c r="X30" s="91" t="s">
        <v>33</v>
      </c>
      <c r="Y30" s="35" t="s">
        <v>34</v>
      </c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s="1" customFormat="1" ht="24.95" customHeight="1" x14ac:dyDescent="0.2">
      <c r="A31" s="92">
        <v>2</v>
      </c>
      <c r="B31" s="91" t="s">
        <v>163</v>
      </c>
      <c r="C31" s="91" t="s">
        <v>166</v>
      </c>
      <c r="D31" s="93" t="s">
        <v>39</v>
      </c>
      <c r="E31" s="91" t="s">
        <v>18</v>
      </c>
      <c r="F31" s="56">
        <v>1</v>
      </c>
      <c r="G31" s="94"/>
      <c r="H31" s="94">
        <v>15.1</v>
      </c>
      <c r="I31" s="94">
        <f t="shared" si="6"/>
        <v>15.1</v>
      </c>
      <c r="J31" s="94">
        <f t="shared" si="7"/>
        <v>15.1</v>
      </c>
      <c r="K31" s="94">
        <f t="shared" si="8"/>
        <v>0</v>
      </c>
      <c r="L31" s="93">
        <f t="shared" si="9"/>
        <v>1</v>
      </c>
      <c r="M31" s="93">
        <f t="shared" si="9"/>
        <v>1</v>
      </c>
      <c r="N31" s="93">
        <f t="shared" si="9"/>
        <v>0</v>
      </c>
      <c r="O31" s="93">
        <v>2</v>
      </c>
      <c r="P31" s="93"/>
      <c r="Q31" s="93">
        <f t="shared" si="4"/>
        <v>2</v>
      </c>
      <c r="R31" s="91" t="s">
        <v>32</v>
      </c>
      <c r="S31" s="91">
        <v>2</v>
      </c>
      <c r="T31" s="35">
        <v>41446</v>
      </c>
      <c r="U31" s="35">
        <v>41452</v>
      </c>
      <c r="V31" s="91" t="s">
        <v>167</v>
      </c>
      <c r="W31" s="35">
        <v>43465</v>
      </c>
      <c r="X31" s="91" t="s">
        <v>33</v>
      </c>
      <c r="Y31" s="35" t="s">
        <v>34</v>
      </c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s="1" customFormat="1" ht="24.95" customHeight="1" x14ac:dyDescent="0.2">
      <c r="A32" s="92">
        <v>2</v>
      </c>
      <c r="B32" s="91" t="s">
        <v>163</v>
      </c>
      <c r="C32" s="91" t="s">
        <v>166</v>
      </c>
      <c r="D32" s="93" t="s">
        <v>40</v>
      </c>
      <c r="E32" s="91" t="s">
        <v>18</v>
      </c>
      <c r="F32" s="56">
        <v>1</v>
      </c>
      <c r="G32" s="94"/>
      <c r="H32" s="94">
        <v>18.399999999999999</v>
      </c>
      <c r="I32" s="94">
        <f t="shared" si="6"/>
        <v>0</v>
      </c>
      <c r="J32" s="94">
        <f t="shared" si="7"/>
        <v>0</v>
      </c>
      <c r="K32" s="94">
        <f t="shared" si="8"/>
        <v>0</v>
      </c>
      <c r="L32" s="93">
        <f t="shared" si="9"/>
        <v>0</v>
      </c>
      <c r="M32" s="93">
        <f t="shared" si="9"/>
        <v>0</v>
      </c>
      <c r="N32" s="93">
        <f t="shared" si="9"/>
        <v>0</v>
      </c>
      <c r="O32" s="93">
        <v>0</v>
      </c>
      <c r="P32" s="93"/>
      <c r="Q32" s="93">
        <f t="shared" si="4"/>
        <v>0</v>
      </c>
      <c r="R32" s="91" t="s">
        <v>67</v>
      </c>
      <c r="S32" s="91">
        <v>2</v>
      </c>
      <c r="T32" s="35">
        <v>41446</v>
      </c>
      <c r="U32" s="35">
        <v>41452</v>
      </c>
      <c r="V32" s="91" t="s">
        <v>167</v>
      </c>
      <c r="W32" s="35">
        <v>43465</v>
      </c>
      <c r="X32" s="91" t="s">
        <v>33</v>
      </c>
      <c r="Y32" s="35" t="s">
        <v>34</v>
      </c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s="1" customFormat="1" ht="24.95" customHeight="1" x14ac:dyDescent="0.2">
      <c r="A33" s="92">
        <v>2</v>
      </c>
      <c r="B33" s="91" t="s">
        <v>163</v>
      </c>
      <c r="C33" s="91" t="s">
        <v>166</v>
      </c>
      <c r="D33" s="93" t="s">
        <v>41</v>
      </c>
      <c r="E33" s="91" t="s">
        <v>19</v>
      </c>
      <c r="F33" s="56">
        <v>1</v>
      </c>
      <c r="G33" s="94"/>
      <c r="H33" s="94">
        <v>18.2</v>
      </c>
      <c r="I33" s="94">
        <f t="shared" si="6"/>
        <v>18.2</v>
      </c>
      <c r="J33" s="94">
        <f t="shared" si="7"/>
        <v>0</v>
      </c>
      <c r="K33" s="94">
        <f t="shared" si="8"/>
        <v>18.2</v>
      </c>
      <c r="L33" s="93">
        <f t="shared" si="9"/>
        <v>1</v>
      </c>
      <c r="M33" s="93">
        <f t="shared" si="9"/>
        <v>0</v>
      </c>
      <c r="N33" s="93">
        <f t="shared" si="9"/>
        <v>1</v>
      </c>
      <c r="O33" s="93">
        <v>1</v>
      </c>
      <c r="P33" s="93"/>
      <c r="Q33" s="93">
        <f t="shared" si="4"/>
        <v>1</v>
      </c>
      <c r="R33" s="91" t="s">
        <v>32</v>
      </c>
      <c r="S33" s="91">
        <v>2</v>
      </c>
      <c r="T33" s="35">
        <v>41446</v>
      </c>
      <c r="U33" s="35">
        <v>41452</v>
      </c>
      <c r="V33" s="91" t="s">
        <v>167</v>
      </c>
      <c r="W33" s="35">
        <v>43465</v>
      </c>
      <c r="X33" s="91" t="s">
        <v>33</v>
      </c>
      <c r="Y33" s="35" t="s">
        <v>34</v>
      </c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s="1" customFormat="1" ht="24.95" customHeight="1" x14ac:dyDescent="0.2">
      <c r="A34" s="92">
        <v>2</v>
      </c>
      <c r="B34" s="91" t="s">
        <v>163</v>
      </c>
      <c r="C34" s="91" t="s">
        <v>166</v>
      </c>
      <c r="D34" s="93" t="s">
        <v>42</v>
      </c>
      <c r="E34" s="91" t="s">
        <v>18</v>
      </c>
      <c r="F34" s="56">
        <v>2</v>
      </c>
      <c r="G34" s="94"/>
      <c r="H34" s="94">
        <v>36.6</v>
      </c>
      <c r="I34" s="94">
        <f t="shared" si="6"/>
        <v>0</v>
      </c>
      <c r="J34" s="94">
        <f t="shared" si="7"/>
        <v>0</v>
      </c>
      <c r="K34" s="94">
        <f t="shared" si="8"/>
        <v>0</v>
      </c>
      <c r="L34" s="93">
        <f t="shared" si="9"/>
        <v>0</v>
      </c>
      <c r="M34" s="93">
        <f t="shared" si="9"/>
        <v>0</v>
      </c>
      <c r="N34" s="93">
        <f t="shared" si="9"/>
        <v>0</v>
      </c>
      <c r="O34" s="93">
        <v>0</v>
      </c>
      <c r="P34" s="93"/>
      <c r="Q34" s="93">
        <f t="shared" si="4"/>
        <v>0</v>
      </c>
      <c r="R34" s="91" t="s">
        <v>53</v>
      </c>
      <c r="S34" s="91">
        <v>2</v>
      </c>
      <c r="T34" s="35">
        <v>41446</v>
      </c>
      <c r="U34" s="35">
        <v>41452</v>
      </c>
      <c r="V34" s="91" t="s">
        <v>167</v>
      </c>
      <c r="W34" s="35">
        <v>43465</v>
      </c>
      <c r="X34" s="91" t="s">
        <v>33</v>
      </c>
      <c r="Y34" s="35" t="s">
        <v>34</v>
      </c>
      <c r="Z34" s="4" t="s">
        <v>168</v>
      </c>
      <c r="AA34" s="4">
        <v>57</v>
      </c>
      <c r="AB34" s="4">
        <v>2</v>
      </c>
      <c r="AC34" s="4">
        <v>42.8</v>
      </c>
      <c r="AD34" s="7" t="s">
        <v>169</v>
      </c>
      <c r="AE34" s="7">
        <v>0</v>
      </c>
      <c r="AF34" s="4"/>
      <c r="AG34" s="4"/>
      <c r="AH34" s="4"/>
      <c r="AI34" s="4"/>
      <c r="AJ34" s="4"/>
      <c r="AK34" s="4"/>
    </row>
    <row r="35" spans="1:37" s="1" customFormat="1" ht="24.95" customHeight="1" x14ac:dyDescent="0.2">
      <c r="A35" s="92">
        <v>2</v>
      </c>
      <c r="B35" s="91" t="s">
        <v>163</v>
      </c>
      <c r="C35" s="91" t="s">
        <v>166</v>
      </c>
      <c r="D35" s="93" t="s">
        <v>43</v>
      </c>
      <c r="E35" s="91" t="s">
        <v>18</v>
      </c>
      <c r="F35" s="56">
        <v>1</v>
      </c>
      <c r="G35" s="94"/>
      <c r="H35" s="94">
        <v>18.2</v>
      </c>
      <c r="I35" s="94">
        <f t="shared" si="6"/>
        <v>18.2</v>
      </c>
      <c r="J35" s="94">
        <f t="shared" si="7"/>
        <v>18.2</v>
      </c>
      <c r="K35" s="94">
        <f t="shared" si="8"/>
        <v>0</v>
      </c>
      <c r="L35" s="93">
        <f t="shared" si="9"/>
        <v>1</v>
      </c>
      <c r="M35" s="93">
        <f t="shared" si="9"/>
        <v>1</v>
      </c>
      <c r="N35" s="93">
        <f t="shared" si="9"/>
        <v>0</v>
      </c>
      <c r="O35" s="93">
        <v>1</v>
      </c>
      <c r="P35" s="93"/>
      <c r="Q35" s="93">
        <f t="shared" si="4"/>
        <v>1</v>
      </c>
      <c r="R35" s="91" t="s">
        <v>32</v>
      </c>
      <c r="S35" s="91">
        <v>2</v>
      </c>
      <c r="T35" s="35">
        <v>41446</v>
      </c>
      <c r="U35" s="35">
        <v>41452</v>
      </c>
      <c r="V35" s="91" t="s">
        <v>167</v>
      </c>
      <c r="W35" s="35">
        <v>43465</v>
      </c>
      <c r="X35" s="91" t="s">
        <v>33</v>
      </c>
      <c r="Y35" s="35" t="s">
        <v>34</v>
      </c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s="1" customFormat="1" ht="24.95" customHeight="1" x14ac:dyDescent="0.2">
      <c r="A36" s="92">
        <v>2</v>
      </c>
      <c r="B36" s="91" t="s">
        <v>163</v>
      </c>
      <c r="C36" s="91" t="s">
        <v>166</v>
      </c>
      <c r="D36" s="93" t="s">
        <v>45</v>
      </c>
      <c r="E36" s="91" t="s">
        <v>18</v>
      </c>
      <c r="F36" s="56">
        <v>1</v>
      </c>
      <c r="G36" s="94"/>
      <c r="H36" s="94">
        <v>35.5</v>
      </c>
      <c r="I36" s="94">
        <f t="shared" si="6"/>
        <v>0</v>
      </c>
      <c r="J36" s="94">
        <f t="shared" si="7"/>
        <v>0</v>
      </c>
      <c r="K36" s="94">
        <f t="shared" si="8"/>
        <v>0</v>
      </c>
      <c r="L36" s="93">
        <f t="shared" si="9"/>
        <v>0</v>
      </c>
      <c r="M36" s="93">
        <f t="shared" si="9"/>
        <v>0</v>
      </c>
      <c r="N36" s="93">
        <f t="shared" si="9"/>
        <v>0</v>
      </c>
      <c r="O36" s="93">
        <v>0</v>
      </c>
      <c r="P36" s="93"/>
      <c r="Q36" s="93">
        <f t="shared" si="4"/>
        <v>0</v>
      </c>
      <c r="R36" s="91" t="s">
        <v>67</v>
      </c>
      <c r="S36" s="91">
        <v>2</v>
      </c>
      <c r="T36" s="35">
        <v>41446</v>
      </c>
      <c r="U36" s="35">
        <v>41452</v>
      </c>
      <c r="V36" s="91" t="s">
        <v>167</v>
      </c>
      <c r="W36" s="35">
        <v>43465</v>
      </c>
      <c r="X36" s="91" t="s">
        <v>33</v>
      </c>
      <c r="Y36" s="35" t="s">
        <v>34</v>
      </c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s="1" customFormat="1" ht="24.95" customHeight="1" x14ac:dyDescent="0.2">
      <c r="A37" s="92">
        <v>2</v>
      </c>
      <c r="B37" s="91" t="s">
        <v>163</v>
      </c>
      <c r="C37" s="91" t="s">
        <v>166</v>
      </c>
      <c r="D37" s="93" t="s">
        <v>48</v>
      </c>
      <c r="E37" s="91" t="s">
        <v>18</v>
      </c>
      <c r="F37" s="56">
        <v>1</v>
      </c>
      <c r="G37" s="94"/>
      <c r="H37" s="94">
        <v>18.399999999999999</v>
      </c>
      <c r="I37" s="94">
        <f t="shared" si="6"/>
        <v>0</v>
      </c>
      <c r="J37" s="94">
        <f t="shared" si="7"/>
        <v>0</v>
      </c>
      <c r="K37" s="94">
        <f t="shared" si="8"/>
        <v>0</v>
      </c>
      <c r="L37" s="93">
        <f t="shared" si="9"/>
        <v>0</v>
      </c>
      <c r="M37" s="93">
        <f t="shared" si="9"/>
        <v>0</v>
      </c>
      <c r="N37" s="93">
        <f t="shared" si="9"/>
        <v>0</v>
      </c>
      <c r="O37" s="93">
        <v>0</v>
      </c>
      <c r="P37" s="93"/>
      <c r="Q37" s="93">
        <f t="shared" si="4"/>
        <v>0</v>
      </c>
      <c r="R37" s="91" t="s">
        <v>67</v>
      </c>
      <c r="S37" s="91">
        <v>2</v>
      </c>
      <c r="T37" s="35">
        <v>41446</v>
      </c>
      <c r="U37" s="35">
        <v>41452</v>
      </c>
      <c r="V37" s="91" t="s">
        <v>167</v>
      </c>
      <c r="W37" s="35">
        <v>43465</v>
      </c>
      <c r="X37" s="91" t="s">
        <v>33</v>
      </c>
      <c r="Y37" s="35" t="s">
        <v>34</v>
      </c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1" customFormat="1" ht="24.95" customHeight="1" x14ac:dyDescent="0.2">
      <c r="A38" s="92">
        <v>2</v>
      </c>
      <c r="B38" s="91" t="s">
        <v>163</v>
      </c>
      <c r="C38" s="91" t="s">
        <v>166</v>
      </c>
      <c r="D38" s="93" t="s">
        <v>51</v>
      </c>
      <c r="E38" s="91" t="s">
        <v>18</v>
      </c>
      <c r="F38" s="56">
        <v>1</v>
      </c>
      <c r="G38" s="94"/>
      <c r="H38" s="94">
        <v>18</v>
      </c>
      <c r="I38" s="94">
        <f t="shared" si="6"/>
        <v>0</v>
      </c>
      <c r="J38" s="94">
        <f t="shared" si="7"/>
        <v>0</v>
      </c>
      <c r="K38" s="94">
        <f t="shared" si="8"/>
        <v>0</v>
      </c>
      <c r="L38" s="93">
        <f t="shared" si="9"/>
        <v>0</v>
      </c>
      <c r="M38" s="93">
        <f t="shared" si="9"/>
        <v>0</v>
      </c>
      <c r="N38" s="93">
        <f t="shared" si="9"/>
        <v>0</v>
      </c>
      <c r="O38" s="93">
        <v>0</v>
      </c>
      <c r="P38" s="93"/>
      <c r="Q38" s="93">
        <f t="shared" si="4"/>
        <v>0</v>
      </c>
      <c r="R38" s="91" t="s">
        <v>67</v>
      </c>
      <c r="S38" s="91">
        <v>2</v>
      </c>
      <c r="T38" s="35">
        <v>41446</v>
      </c>
      <c r="U38" s="35">
        <v>41452</v>
      </c>
      <c r="V38" s="91" t="s">
        <v>167</v>
      </c>
      <c r="W38" s="35">
        <v>43465</v>
      </c>
      <c r="X38" s="91" t="s">
        <v>33</v>
      </c>
      <c r="Y38" s="35" t="s">
        <v>34</v>
      </c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s="1" customFormat="1" ht="24.95" customHeight="1" x14ac:dyDescent="0.2">
      <c r="A39" s="92">
        <v>2</v>
      </c>
      <c r="B39" s="91" t="s">
        <v>163</v>
      </c>
      <c r="C39" s="91" t="s">
        <v>166</v>
      </c>
      <c r="D39" s="93" t="s">
        <v>52</v>
      </c>
      <c r="E39" s="91" t="s">
        <v>18</v>
      </c>
      <c r="F39" s="56">
        <v>2</v>
      </c>
      <c r="G39" s="94"/>
      <c r="H39" s="94">
        <v>43.7</v>
      </c>
      <c r="I39" s="94">
        <f t="shared" si="6"/>
        <v>43.7</v>
      </c>
      <c r="J39" s="94">
        <f t="shared" si="7"/>
        <v>43.7</v>
      </c>
      <c r="K39" s="94">
        <f t="shared" si="8"/>
        <v>0</v>
      </c>
      <c r="L39" s="93">
        <f t="shared" si="9"/>
        <v>1</v>
      </c>
      <c r="M39" s="93">
        <f t="shared" si="9"/>
        <v>1</v>
      </c>
      <c r="N39" s="93">
        <f t="shared" si="9"/>
        <v>0</v>
      </c>
      <c r="O39" s="93">
        <v>3</v>
      </c>
      <c r="P39" s="93"/>
      <c r="Q39" s="93">
        <f t="shared" si="4"/>
        <v>3</v>
      </c>
      <c r="R39" s="91" t="s">
        <v>32</v>
      </c>
      <c r="S39" s="91">
        <v>2</v>
      </c>
      <c r="T39" s="35">
        <v>41446</v>
      </c>
      <c r="U39" s="35">
        <v>41452</v>
      </c>
      <c r="V39" s="91" t="s">
        <v>167</v>
      </c>
      <c r="W39" s="35">
        <v>43465</v>
      </c>
      <c r="X39" s="91" t="s">
        <v>33</v>
      </c>
      <c r="Y39" s="35" t="s">
        <v>34</v>
      </c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6" customFormat="1" ht="24.95" customHeight="1" x14ac:dyDescent="0.2">
      <c r="A40" s="22">
        <v>2</v>
      </c>
      <c r="B40" s="34" t="s">
        <v>163</v>
      </c>
      <c r="C40" s="34" t="s">
        <v>166</v>
      </c>
      <c r="D40" s="57">
        <f>COUNTA(D28:D39)</f>
        <v>12</v>
      </c>
      <c r="E40" s="34" t="s">
        <v>46</v>
      </c>
      <c r="F40" s="58"/>
      <c r="G40" s="59">
        <v>388.2</v>
      </c>
      <c r="H40" s="59">
        <f t="shared" ref="H40:O40" si="10">SUM(H28:H39)</f>
        <v>313.99999999999994</v>
      </c>
      <c r="I40" s="59">
        <f t="shared" si="10"/>
        <v>150.69999999999999</v>
      </c>
      <c r="J40" s="59">
        <f t="shared" si="10"/>
        <v>77</v>
      </c>
      <c r="K40" s="59">
        <f t="shared" si="10"/>
        <v>73.7</v>
      </c>
      <c r="L40" s="57">
        <f t="shared" si="10"/>
        <v>6</v>
      </c>
      <c r="M40" s="57">
        <f t="shared" si="10"/>
        <v>3</v>
      </c>
      <c r="N40" s="57">
        <f t="shared" si="10"/>
        <v>3</v>
      </c>
      <c r="O40" s="57">
        <f t="shared" si="10"/>
        <v>13</v>
      </c>
      <c r="P40" s="57"/>
      <c r="Q40" s="57">
        <f t="shared" si="4"/>
        <v>13</v>
      </c>
      <c r="R40" s="34"/>
      <c r="S40" s="34">
        <v>2</v>
      </c>
      <c r="T40" s="42">
        <v>41446</v>
      </c>
      <c r="U40" s="42">
        <v>41452</v>
      </c>
      <c r="V40" s="34" t="s">
        <v>167</v>
      </c>
      <c r="W40" s="42">
        <v>43465</v>
      </c>
      <c r="X40" s="34" t="s">
        <v>33</v>
      </c>
      <c r="Y40" s="42" t="s">
        <v>34</v>
      </c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s="1" customFormat="1" ht="24.95" customHeight="1" x14ac:dyDescent="0.2">
      <c r="A41" s="92">
        <v>3</v>
      </c>
      <c r="B41" s="91" t="s">
        <v>163</v>
      </c>
      <c r="C41" s="91" t="s">
        <v>170</v>
      </c>
      <c r="D41" s="93" t="s">
        <v>31</v>
      </c>
      <c r="E41" s="91" t="s">
        <v>19</v>
      </c>
      <c r="F41" s="56">
        <v>1</v>
      </c>
      <c r="G41" s="94"/>
      <c r="H41" s="94">
        <v>33.9</v>
      </c>
      <c r="I41" s="94">
        <f t="shared" ref="I41:I51" si="11">IF(R41="Подлежит расселению",H41,IF(R41="Расселено",0,IF(R41="Пустующие",0,IF(R41="В суде",H41))))</f>
        <v>0</v>
      </c>
      <c r="J41" s="94">
        <f t="shared" ref="J41:J51" si="12">IF(E41="Муниципальная",I41,IF(E41="Частная",0))</f>
        <v>0</v>
      </c>
      <c r="K41" s="94">
        <f t="shared" ref="K41:K51" si="13">IF(E41="Муниципальная",0,IF(E41="Частная",I41))</f>
        <v>0</v>
      </c>
      <c r="L41" s="93">
        <f t="shared" ref="L41:N51" si="14">IF(I41&gt;0,1,IF(I41=0,0))</f>
        <v>0</v>
      </c>
      <c r="M41" s="93">
        <f t="shared" si="14"/>
        <v>0</v>
      </c>
      <c r="N41" s="93">
        <f t="shared" si="14"/>
        <v>0</v>
      </c>
      <c r="O41" s="93">
        <v>0</v>
      </c>
      <c r="P41" s="93"/>
      <c r="Q41" s="93">
        <f t="shared" si="4"/>
        <v>0</v>
      </c>
      <c r="R41" s="91" t="s">
        <v>53</v>
      </c>
      <c r="S41" s="91">
        <v>2</v>
      </c>
      <c r="T41" s="35">
        <v>41446</v>
      </c>
      <c r="U41" s="35">
        <v>41452</v>
      </c>
      <c r="V41" s="91" t="s">
        <v>171</v>
      </c>
      <c r="W41" s="35">
        <v>43465</v>
      </c>
      <c r="X41" s="91" t="s">
        <v>33</v>
      </c>
      <c r="Y41" s="35" t="s">
        <v>34</v>
      </c>
      <c r="Z41" s="4" t="s">
        <v>168</v>
      </c>
      <c r="AA41" s="4">
        <v>43</v>
      </c>
      <c r="AB41" s="4">
        <v>1</v>
      </c>
      <c r="AC41" s="4">
        <v>43.4</v>
      </c>
      <c r="AD41" s="7">
        <v>0</v>
      </c>
      <c r="AE41" s="7" t="s">
        <v>172</v>
      </c>
      <c r="AF41" s="4"/>
      <c r="AG41" s="4"/>
      <c r="AH41" s="4"/>
      <c r="AI41" s="4"/>
      <c r="AJ41" s="4"/>
      <c r="AK41" s="4"/>
    </row>
    <row r="42" spans="1:37" s="1" customFormat="1" ht="24.95" customHeight="1" x14ac:dyDescent="0.2">
      <c r="A42" s="92">
        <v>3</v>
      </c>
      <c r="B42" s="91" t="s">
        <v>163</v>
      </c>
      <c r="C42" s="91" t="s">
        <v>170</v>
      </c>
      <c r="D42" s="93" t="s">
        <v>35</v>
      </c>
      <c r="E42" s="91" t="s">
        <v>18</v>
      </c>
      <c r="F42" s="56">
        <v>2</v>
      </c>
      <c r="G42" s="94"/>
      <c r="H42" s="94">
        <v>36.9</v>
      </c>
      <c r="I42" s="94">
        <f t="shared" si="11"/>
        <v>0</v>
      </c>
      <c r="J42" s="94">
        <f t="shared" si="12"/>
        <v>0</v>
      </c>
      <c r="K42" s="94">
        <f t="shared" si="13"/>
        <v>0</v>
      </c>
      <c r="L42" s="93">
        <f t="shared" si="14"/>
        <v>0</v>
      </c>
      <c r="M42" s="93">
        <f t="shared" si="14"/>
        <v>0</v>
      </c>
      <c r="N42" s="93">
        <f t="shared" si="14"/>
        <v>0</v>
      </c>
      <c r="O42" s="93">
        <v>0</v>
      </c>
      <c r="P42" s="93"/>
      <c r="Q42" s="93">
        <f t="shared" si="4"/>
        <v>0</v>
      </c>
      <c r="R42" s="91" t="s">
        <v>53</v>
      </c>
      <c r="S42" s="91">
        <v>2</v>
      </c>
      <c r="T42" s="35">
        <v>41446</v>
      </c>
      <c r="U42" s="35">
        <v>41452</v>
      </c>
      <c r="V42" s="91" t="s">
        <v>171</v>
      </c>
      <c r="W42" s="35">
        <v>43465</v>
      </c>
      <c r="X42" s="91" t="s">
        <v>33</v>
      </c>
      <c r="Y42" s="35" t="s">
        <v>34</v>
      </c>
      <c r="Z42" s="4" t="s">
        <v>168</v>
      </c>
      <c r="AA42" s="4">
        <v>79</v>
      </c>
      <c r="AB42" s="4">
        <v>2</v>
      </c>
      <c r="AC42" s="4">
        <v>42.8</v>
      </c>
      <c r="AD42" s="7" t="s">
        <v>173</v>
      </c>
      <c r="AE42" s="7">
        <v>0</v>
      </c>
      <c r="AF42" s="4"/>
      <c r="AG42" s="4"/>
      <c r="AH42" s="4"/>
      <c r="AI42" s="4"/>
      <c r="AJ42" s="4"/>
      <c r="AK42" s="4"/>
    </row>
    <row r="43" spans="1:37" s="1" customFormat="1" ht="24.95" customHeight="1" x14ac:dyDescent="0.2">
      <c r="A43" s="92">
        <v>3</v>
      </c>
      <c r="B43" s="91" t="s">
        <v>163</v>
      </c>
      <c r="C43" s="91" t="s">
        <v>170</v>
      </c>
      <c r="D43" s="93" t="s">
        <v>36</v>
      </c>
      <c r="E43" s="91" t="s">
        <v>19</v>
      </c>
      <c r="F43" s="56">
        <v>2</v>
      </c>
      <c r="G43" s="94"/>
      <c r="H43" s="94">
        <v>56.4</v>
      </c>
      <c r="I43" s="94">
        <f t="shared" si="11"/>
        <v>0</v>
      </c>
      <c r="J43" s="94">
        <f t="shared" si="12"/>
        <v>0</v>
      </c>
      <c r="K43" s="94">
        <f t="shared" si="13"/>
        <v>0</v>
      </c>
      <c r="L43" s="93">
        <f t="shared" si="14"/>
        <v>0</v>
      </c>
      <c r="M43" s="93">
        <f t="shared" si="14"/>
        <v>0</v>
      </c>
      <c r="N43" s="93">
        <f t="shared" si="14"/>
        <v>0</v>
      </c>
      <c r="O43" s="93">
        <v>0</v>
      </c>
      <c r="P43" s="93"/>
      <c r="Q43" s="93">
        <f t="shared" si="4"/>
        <v>0</v>
      </c>
      <c r="R43" s="91" t="s">
        <v>53</v>
      </c>
      <c r="S43" s="91">
        <v>2</v>
      </c>
      <c r="T43" s="35">
        <v>41446</v>
      </c>
      <c r="U43" s="35">
        <v>41452</v>
      </c>
      <c r="V43" s="91" t="s">
        <v>171</v>
      </c>
      <c r="W43" s="35">
        <v>43465</v>
      </c>
      <c r="X43" s="91" t="s">
        <v>33</v>
      </c>
      <c r="Y43" s="35" t="s">
        <v>34</v>
      </c>
      <c r="Z43" s="4" t="s">
        <v>168</v>
      </c>
      <c r="AA43" s="4">
        <v>70</v>
      </c>
      <c r="AB43" s="4">
        <v>2</v>
      </c>
      <c r="AC43" s="4">
        <v>56.9</v>
      </c>
      <c r="AD43" s="7">
        <v>0</v>
      </c>
      <c r="AE43" s="7" t="s">
        <v>174</v>
      </c>
      <c r="AF43" s="4"/>
      <c r="AG43" s="4"/>
      <c r="AH43" s="4"/>
      <c r="AI43" s="4"/>
      <c r="AJ43" s="4"/>
      <c r="AK43" s="4"/>
    </row>
    <row r="44" spans="1:37" s="1" customFormat="1" ht="24.95" customHeight="1" x14ac:dyDescent="0.2">
      <c r="A44" s="92">
        <v>3</v>
      </c>
      <c r="B44" s="91" t="s">
        <v>163</v>
      </c>
      <c r="C44" s="91" t="s">
        <v>170</v>
      </c>
      <c r="D44" s="93" t="s">
        <v>37</v>
      </c>
      <c r="E44" s="91" t="s">
        <v>18</v>
      </c>
      <c r="F44" s="56">
        <v>1</v>
      </c>
      <c r="G44" s="94"/>
      <c r="H44" s="94">
        <v>17.899999999999999</v>
      </c>
      <c r="I44" s="94">
        <f t="shared" si="11"/>
        <v>0</v>
      </c>
      <c r="J44" s="94">
        <f t="shared" si="12"/>
        <v>0</v>
      </c>
      <c r="K44" s="94">
        <f t="shared" si="13"/>
        <v>0</v>
      </c>
      <c r="L44" s="93">
        <f t="shared" si="14"/>
        <v>0</v>
      </c>
      <c r="M44" s="93">
        <f t="shared" si="14"/>
        <v>0</v>
      </c>
      <c r="N44" s="93">
        <f t="shared" si="14"/>
        <v>0</v>
      </c>
      <c r="O44" s="93">
        <v>0</v>
      </c>
      <c r="P44" s="93"/>
      <c r="Q44" s="93">
        <f t="shared" si="4"/>
        <v>0</v>
      </c>
      <c r="R44" s="91" t="s">
        <v>67</v>
      </c>
      <c r="S44" s="91">
        <v>2</v>
      </c>
      <c r="T44" s="35">
        <v>41446</v>
      </c>
      <c r="U44" s="35">
        <v>41452</v>
      </c>
      <c r="V44" s="91" t="s">
        <v>171</v>
      </c>
      <c r="W44" s="35">
        <v>43465</v>
      </c>
      <c r="X44" s="91" t="s">
        <v>33</v>
      </c>
      <c r="Y44" s="35" t="s">
        <v>34</v>
      </c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s="1" customFormat="1" ht="24.95" customHeight="1" x14ac:dyDescent="0.2">
      <c r="A45" s="92">
        <v>3</v>
      </c>
      <c r="B45" s="91" t="s">
        <v>163</v>
      </c>
      <c r="C45" s="91" t="s">
        <v>170</v>
      </c>
      <c r="D45" s="93" t="s">
        <v>38</v>
      </c>
      <c r="E45" s="91" t="s">
        <v>18</v>
      </c>
      <c r="F45" s="56">
        <v>1</v>
      </c>
      <c r="G45" s="94"/>
      <c r="H45" s="94">
        <v>18.8</v>
      </c>
      <c r="I45" s="94">
        <f t="shared" si="11"/>
        <v>18.8</v>
      </c>
      <c r="J45" s="94">
        <f t="shared" si="12"/>
        <v>18.8</v>
      </c>
      <c r="K45" s="94">
        <f t="shared" si="13"/>
        <v>0</v>
      </c>
      <c r="L45" s="93">
        <f t="shared" si="14"/>
        <v>1</v>
      </c>
      <c r="M45" s="93">
        <f t="shared" si="14"/>
        <v>1</v>
      </c>
      <c r="N45" s="93">
        <f t="shared" si="14"/>
        <v>0</v>
      </c>
      <c r="O45" s="93">
        <v>1</v>
      </c>
      <c r="P45" s="93"/>
      <c r="Q45" s="93">
        <f t="shared" si="4"/>
        <v>1</v>
      </c>
      <c r="R45" s="91" t="s">
        <v>32</v>
      </c>
      <c r="S45" s="91">
        <v>2</v>
      </c>
      <c r="T45" s="35">
        <v>41446</v>
      </c>
      <c r="U45" s="35">
        <v>41452</v>
      </c>
      <c r="V45" s="91" t="s">
        <v>171</v>
      </c>
      <c r="W45" s="35">
        <v>43465</v>
      </c>
      <c r="X45" s="91" t="s">
        <v>33</v>
      </c>
      <c r="Y45" s="35" t="s">
        <v>34</v>
      </c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s="1" customFormat="1" ht="24.95" customHeight="1" x14ac:dyDescent="0.2">
      <c r="A46" s="92">
        <v>3</v>
      </c>
      <c r="B46" s="91" t="s">
        <v>163</v>
      </c>
      <c r="C46" s="91" t="s">
        <v>170</v>
      </c>
      <c r="D46" s="93" t="s">
        <v>39</v>
      </c>
      <c r="E46" s="91" t="s">
        <v>19</v>
      </c>
      <c r="F46" s="56">
        <v>2</v>
      </c>
      <c r="G46" s="94"/>
      <c r="H46" s="94">
        <v>36.5</v>
      </c>
      <c r="I46" s="94">
        <f t="shared" si="11"/>
        <v>0</v>
      </c>
      <c r="J46" s="94">
        <f t="shared" si="12"/>
        <v>0</v>
      </c>
      <c r="K46" s="94">
        <f t="shared" si="13"/>
        <v>0</v>
      </c>
      <c r="L46" s="93">
        <f t="shared" si="14"/>
        <v>0</v>
      </c>
      <c r="M46" s="93">
        <f t="shared" si="14"/>
        <v>0</v>
      </c>
      <c r="N46" s="93">
        <f t="shared" si="14"/>
        <v>0</v>
      </c>
      <c r="O46" s="93">
        <v>0</v>
      </c>
      <c r="P46" s="93"/>
      <c r="Q46" s="93">
        <f t="shared" si="4"/>
        <v>0</v>
      </c>
      <c r="R46" s="91" t="s">
        <v>53</v>
      </c>
      <c r="S46" s="91">
        <v>2</v>
      </c>
      <c r="T46" s="35">
        <v>41446</v>
      </c>
      <c r="U46" s="35">
        <v>41452</v>
      </c>
      <c r="V46" s="91" t="s">
        <v>171</v>
      </c>
      <c r="W46" s="35">
        <v>43465</v>
      </c>
      <c r="X46" s="91" t="s">
        <v>33</v>
      </c>
      <c r="Y46" s="35" t="s">
        <v>34</v>
      </c>
      <c r="Z46" s="4" t="s">
        <v>168</v>
      </c>
      <c r="AA46" s="4">
        <v>50</v>
      </c>
      <c r="AB46" s="4">
        <v>2</v>
      </c>
      <c r="AC46" s="4">
        <v>42.8</v>
      </c>
      <c r="AD46" s="7">
        <v>0</v>
      </c>
      <c r="AE46" s="7" t="s">
        <v>175</v>
      </c>
      <c r="AF46" s="4"/>
      <c r="AG46" s="4"/>
      <c r="AH46" s="4"/>
      <c r="AI46" s="4"/>
      <c r="AJ46" s="4"/>
      <c r="AK46" s="4"/>
    </row>
    <row r="47" spans="1:37" s="1" customFormat="1" ht="24.95" customHeight="1" x14ac:dyDescent="0.2">
      <c r="A47" s="92">
        <v>3</v>
      </c>
      <c r="B47" s="91" t="s">
        <v>163</v>
      </c>
      <c r="C47" s="91" t="s">
        <v>170</v>
      </c>
      <c r="D47" s="93" t="s">
        <v>40</v>
      </c>
      <c r="E47" s="91" t="s">
        <v>19</v>
      </c>
      <c r="F47" s="56">
        <v>2</v>
      </c>
      <c r="G47" s="94"/>
      <c r="H47" s="94">
        <v>36.299999999999997</v>
      </c>
      <c r="I47" s="94">
        <f t="shared" si="11"/>
        <v>0</v>
      </c>
      <c r="J47" s="94">
        <f t="shared" si="12"/>
        <v>0</v>
      </c>
      <c r="K47" s="94">
        <f t="shared" si="13"/>
        <v>0</v>
      </c>
      <c r="L47" s="93">
        <f t="shared" si="14"/>
        <v>0</v>
      </c>
      <c r="M47" s="93">
        <f t="shared" si="14"/>
        <v>0</v>
      </c>
      <c r="N47" s="93">
        <f t="shared" si="14"/>
        <v>0</v>
      </c>
      <c r="O47" s="93">
        <v>0</v>
      </c>
      <c r="P47" s="93"/>
      <c r="Q47" s="93">
        <f t="shared" si="4"/>
        <v>0</v>
      </c>
      <c r="R47" s="91" t="s">
        <v>53</v>
      </c>
      <c r="S47" s="91">
        <v>2</v>
      </c>
      <c r="T47" s="35">
        <v>41446</v>
      </c>
      <c r="U47" s="35">
        <v>41452</v>
      </c>
      <c r="V47" s="91" t="s">
        <v>171</v>
      </c>
      <c r="W47" s="35">
        <v>43465</v>
      </c>
      <c r="X47" s="91" t="s">
        <v>33</v>
      </c>
      <c r="Y47" s="35" t="s">
        <v>34</v>
      </c>
      <c r="Z47" s="4" t="s">
        <v>168</v>
      </c>
      <c r="AA47" s="4">
        <v>55</v>
      </c>
      <c r="AB47" s="4">
        <v>2</v>
      </c>
      <c r="AC47" s="4">
        <v>42.1</v>
      </c>
      <c r="AD47" s="7">
        <v>0</v>
      </c>
      <c r="AE47" s="7" t="s">
        <v>176</v>
      </c>
      <c r="AF47" s="4"/>
      <c r="AG47" s="4"/>
      <c r="AH47" s="4"/>
      <c r="AI47" s="4"/>
      <c r="AJ47" s="4"/>
      <c r="AK47" s="4"/>
    </row>
    <row r="48" spans="1:37" s="1" customFormat="1" ht="24.95" customHeight="1" x14ac:dyDescent="0.2">
      <c r="A48" s="92">
        <v>3</v>
      </c>
      <c r="B48" s="91" t="s">
        <v>163</v>
      </c>
      <c r="C48" s="91" t="s">
        <v>170</v>
      </c>
      <c r="D48" s="93" t="s">
        <v>177</v>
      </c>
      <c r="E48" s="91" t="s">
        <v>18</v>
      </c>
      <c r="F48" s="56">
        <v>1</v>
      </c>
      <c r="G48" s="94"/>
      <c r="H48" s="94">
        <v>12.3</v>
      </c>
      <c r="I48" s="94">
        <f t="shared" si="11"/>
        <v>0</v>
      </c>
      <c r="J48" s="94">
        <f t="shared" si="12"/>
        <v>0</v>
      </c>
      <c r="K48" s="94">
        <f t="shared" si="13"/>
        <v>0</v>
      </c>
      <c r="L48" s="93">
        <f t="shared" si="14"/>
        <v>0</v>
      </c>
      <c r="M48" s="93">
        <f t="shared" si="14"/>
        <v>0</v>
      </c>
      <c r="N48" s="93">
        <f t="shared" si="14"/>
        <v>0</v>
      </c>
      <c r="O48" s="93">
        <v>0</v>
      </c>
      <c r="P48" s="93"/>
      <c r="Q48" s="93">
        <f t="shared" si="4"/>
        <v>0</v>
      </c>
      <c r="R48" s="91" t="s">
        <v>53</v>
      </c>
      <c r="S48" s="91">
        <v>2</v>
      </c>
      <c r="T48" s="35">
        <v>41446</v>
      </c>
      <c r="U48" s="35">
        <v>41452</v>
      </c>
      <c r="V48" s="91" t="s">
        <v>171</v>
      </c>
      <c r="W48" s="35">
        <v>43465</v>
      </c>
      <c r="X48" s="91" t="s">
        <v>33</v>
      </c>
      <c r="Y48" s="35" t="s">
        <v>34</v>
      </c>
      <c r="Z48" s="4" t="e">
        <v>#N/A</v>
      </c>
      <c r="AA48" s="4" t="e">
        <v>#N/A</v>
      </c>
      <c r="AB48" s="4" t="e">
        <v>#N/A</v>
      </c>
      <c r="AC48" s="4" t="e">
        <v>#N/A</v>
      </c>
      <c r="AD48" s="7" t="e">
        <v>#N/A</v>
      </c>
      <c r="AE48" s="7" t="e">
        <v>#N/A</v>
      </c>
      <c r="AF48" s="4"/>
      <c r="AG48" s="4"/>
      <c r="AH48" s="4"/>
      <c r="AI48" s="4"/>
      <c r="AJ48" s="4"/>
      <c r="AK48" s="4"/>
    </row>
    <row r="49" spans="1:37" s="1" customFormat="1" ht="24.95" customHeight="1" x14ac:dyDescent="0.2">
      <c r="A49" s="92">
        <v>3</v>
      </c>
      <c r="B49" s="91" t="s">
        <v>163</v>
      </c>
      <c r="C49" s="91" t="s">
        <v>170</v>
      </c>
      <c r="D49" s="93" t="s">
        <v>178</v>
      </c>
      <c r="E49" s="91" t="s">
        <v>18</v>
      </c>
      <c r="F49" s="56">
        <v>1</v>
      </c>
      <c r="G49" s="94"/>
      <c r="H49" s="94">
        <v>12.7</v>
      </c>
      <c r="I49" s="94">
        <f t="shared" si="11"/>
        <v>0</v>
      </c>
      <c r="J49" s="94">
        <f t="shared" si="12"/>
        <v>0</v>
      </c>
      <c r="K49" s="94">
        <f t="shared" si="13"/>
        <v>0</v>
      </c>
      <c r="L49" s="93">
        <f t="shared" si="14"/>
        <v>0</v>
      </c>
      <c r="M49" s="93">
        <f t="shared" si="14"/>
        <v>0</v>
      </c>
      <c r="N49" s="93">
        <f t="shared" si="14"/>
        <v>0</v>
      </c>
      <c r="O49" s="93">
        <v>0</v>
      </c>
      <c r="P49" s="93"/>
      <c r="Q49" s="93">
        <f t="shared" si="4"/>
        <v>0</v>
      </c>
      <c r="R49" s="91" t="s">
        <v>53</v>
      </c>
      <c r="S49" s="91">
        <v>2</v>
      </c>
      <c r="T49" s="35">
        <v>41446</v>
      </c>
      <c r="U49" s="35">
        <v>41452</v>
      </c>
      <c r="V49" s="91" t="s">
        <v>171</v>
      </c>
      <c r="W49" s="35">
        <v>43465</v>
      </c>
      <c r="X49" s="91" t="s">
        <v>33</v>
      </c>
      <c r="Y49" s="35" t="s">
        <v>34</v>
      </c>
      <c r="Z49" s="4" t="e">
        <v>#N/A</v>
      </c>
      <c r="AA49" s="4" t="e">
        <v>#N/A</v>
      </c>
      <c r="AB49" s="4" t="e">
        <v>#N/A</v>
      </c>
      <c r="AC49" s="4" t="e">
        <v>#N/A</v>
      </c>
      <c r="AD49" s="7" t="e">
        <v>#N/A</v>
      </c>
      <c r="AE49" s="7" t="e">
        <v>#N/A</v>
      </c>
      <c r="AF49" s="4"/>
      <c r="AG49" s="4"/>
      <c r="AH49" s="4"/>
      <c r="AI49" s="4"/>
      <c r="AJ49" s="4"/>
      <c r="AK49" s="4"/>
    </row>
    <row r="50" spans="1:37" s="1" customFormat="1" ht="24.95" customHeight="1" x14ac:dyDescent="0.2">
      <c r="A50" s="92">
        <v>3</v>
      </c>
      <c r="B50" s="91" t="s">
        <v>163</v>
      </c>
      <c r="C50" s="91" t="s">
        <v>170</v>
      </c>
      <c r="D50" s="93" t="s">
        <v>42</v>
      </c>
      <c r="E50" s="91" t="s">
        <v>18</v>
      </c>
      <c r="F50" s="56">
        <v>1</v>
      </c>
      <c r="G50" s="94"/>
      <c r="H50" s="94">
        <v>20.9</v>
      </c>
      <c r="I50" s="94">
        <f t="shared" si="11"/>
        <v>0</v>
      </c>
      <c r="J50" s="94">
        <f t="shared" si="12"/>
        <v>0</v>
      </c>
      <c r="K50" s="94">
        <f t="shared" si="13"/>
        <v>0</v>
      </c>
      <c r="L50" s="93">
        <f t="shared" si="14"/>
        <v>0</v>
      </c>
      <c r="M50" s="93">
        <f t="shared" si="14"/>
        <v>0</v>
      </c>
      <c r="N50" s="93">
        <f t="shared" si="14"/>
        <v>0</v>
      </c>
      <c r="O50" s="93">
        <v>0</v>
      </c>
      <c r="P50" s="93"/>
      <c r="Q50" s="93">
        <f t="shared" si="4"/>
        <v>0</v>
      </c>
      <c r="R50" s="91" t="s">
        <v>53</v>
      </c>
      <c r="S50" s="91">
        <v>2</v>
      </c>
      <c r="T50" s="35">
        <v>41446</v>
      </c>
      <c r="U50" s="35">
        <v>41452</v>
      </c>
      <c r="V50" s="91" t="s">
        <v>171</v>
      </c>
      <c r="W50" s="35">
        <v>43465</v>
      </c>
      <c r="X50" s="91" t="s">
        <v>33</v>
      </c>
      <c r="Y50" s="35" t="s">
        <v>34</v>
      </c>
      <c r="Z50" s="4" t="e">
        <v>#N/A</v>
      </c>
      <c r="AA50" s="4" t="e">
        <v>#N/A</v>
      </c>
      <c r="AB50" s="4" t="e">
        <v>#N/A</v>
      </c>
      <c r="AC50" s="4" t="e">
        <v>#N/A</v>
      </c>
      <c r="AD50" s="7" t="e">
        <v>#N/A</v>
      </c>
      <c r="AE50" s="7" t="e">
        <v>#N/A</v>
      </c>
      <c r="AF50" s="4"/>
      <c r="AG50" s="4"/>
      <c r="AH50" s="4"/>
      <c r="AI50" s="4"/>
      <c r="AJ50" s="4"/>
      <c r="AK50" s="4"/>
    </row>
    <row r="51" spans="1:37" s="1" customFormat="1" ht="24.95" customHeight="1" x14ac:dyDescent="0.2">
      <c r="A51" s="92">
        <v>3</v>
      </c>
      <c r="B51" s="91" t="s">
        <v>163</v>
      </c>
      <c r="C51" s="91" t="s">
        <v>170</v>
      </c>
      <c r="D51" s="93" t="s">
        <v>43</v>
      </c>
      <c r="E51" s="91" t="s">
        <v>18</v>
      </c>
      <c r="F51" s="56">
        <v>1</v>
      </c>
      <c r="G51" s="94"/>
      <c r="H51" s="94">
        <v>17.399999999999999</v>
      </c>
      <c r="I51" s="94">
        <f t="shared" si="11"/>
        <v>17.399999999999999</v>
      </c>
      <c r="J51" s="94">
        <f t="shared" si="12"/>
        <v>17.399999999999999</v>
      </c>
      <c r="K51" s="94">
        <f t="shared" si="13"/>
        <v>0</v>
      </c>
      <c r="L51" s="93">
        <f t="shared" si="14"/>
        <v>1</v>
      </c>
      <c r="M51" s="93">
        <f t="shared" si="14"/>
        <v>1</v>
      </c>
      <c r="N51" s="93">
        <f t="shared" si="14"/>
        <v>0</v>
      </c>
      <c r="O51" s="93">
        <v>1</v>
      </c>
      <c r="P51" s="93"/>
      <c r="Q51" s="93">
        <f t="shared" si="4"/>
        <v>1</v>
      </c>
      <c r="R51" s="91" t="s">
        <v>32</v>
      </c>
      <c r="S51" s="91">
        <v>2</v>
      </c>
      <c r="T51" s="35">
        <v>41446</v>
      </c>
      <c r="U51" s="35">
        <v>41452</v>
      </c>
      <c r="V51" s="91" t="s">
        <v>171</v>
      </c>
      <c r="W51" s="35">
        <v>43465</v>
      </c>
      <c r="X51" s="91" t="s">
        <v>33</v>
      </c>
      <c r="Y51" s="35" t="s">
        <v>34</v>
      </c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s="6" customFormat="1" ht="24.95" customHeight="1" x14ac:dyDescent="0.2">
      <c r="A52" s="22">
        <v>3</v>
      </c>
      <c r="B52" s="34" t="s">
        <v>163</v>
      </c>
      <c r="C52" s="34" t="s">
        <v>170</v>
      </c>
      <c r="D52" s="57">
        <f>COUNTA(D41:D51)</f>
        <v>11</v>
      </c>
      <c r="E52" s="34" t="s">
        <v>46</v>
      </c>
      <c r="F52" s="58"/>
      <c r="G52" s="59">
        <v>385.1</v>
      </c>
      <c r="H52" s="59">
        <f t="shared" ref="H52:O52" si="15">SUM(H41:H51)</f>
        <v>299.99999999999994</v>
      </c>
      <c r="I52" s="59">
        <f t="shared" si="15"/>
        <v>36.200000000000003</v>
      </c>
      <c r="J52" s="59">
        <f t="shared" si="15"/>
        <v>36.200000000000003</v>
      </c>
      <c r="K52" s="59">
        <f t="shared" si="15"/>
        <v>0</v>
      </c>
      <c r="L52" s="57">
        <f t="shared" si="15"/>
        <v>2</v>
      </c>
      <c r="M52" s="57">
        <f t="shared" si="15"/>
        <v>2</v>
      </c>
      <c r="N52" s="57">
        <f t="shared" si="15"/>
        <v>0</v>
      </c>
      <c r="O52" s="57">
        <f t="shared" si="15"/>
        <v>2</v>
      </c>
      <c r="P52" s="57"/>
      <c r="Q52" s="57">
        <f t="shared" si="4"/>
        <v>2</v>
      </c>
      <c r="R52" s="34"/>
      <c r="S52" s="34">
        <v>2</v>
      </c>
      <c r="T52" s="42">
        <v>41446</v>
      </c>
      <c r="U52" s="42">
        <v>41452</v>
      </c>
      <c r="V52" s="34" t="s">
        <v>171</v>
      </c>
      <c r="W52" s="42">
        <v>43465</v>
      </c>
      <c r="X52" s="34" t="s">
        <v>33</v>
      </c>
      <c r="Y52" s="42" t="s">
        <v>34</v>
      </c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s="1" customFormat="1" ht="24" customHeight="1" x14ac:dyDescent="0.2">
      <c r="A53" s="92">
        <v>4</v>
      </c>
      <c r="B53" s="91" t="s">
        <v>163</v>
      </c>
      <c r="C53" s="91" t="s">
        <v>179</v>
      </c>
      <c r="D53" s="93" t="s">
        <v>31</v>
      </c>
      <c r="E53" s="91" t="s">
        <v>19</v>
      </c>
      <c r="F53" s="56">
        <v>2</v>
      </c>
      <c r="G53" s="94"/>
      <c r="H53" s="94">
        <v>23.2</v>
      </c>
      <c r="I53" s="94">
        <f t="shared" ref="I53:I70" si="16">IF(R53="Подлежит расселению",H53,IF(R53="Расселено",0,IF(R53="Пустующие",0,IF(R53="В суде",H53))))</f>
        <v>23.2</v>
      </c>
      <c r="J53" s="94">
        <f t="shared" ref="J53:J70" si="17">IF(E53="Муниципальная",I53,IF(E53="Частная",0))</f>
        <v>0</v>
      </c>
      <c r="K53" s="94">
        <f t="shared" ref="K53:K70" si="18">IF(E53="Муниципальная",0,IF(E53="Частная",I53))</f>
        <v>23.2</v>
      </c>
      <c r="L53" s="93">
        <f t="shared" ref="L53:N70" si="19">IF(I53&gt;0,1,IF(I53=0,0))</f>
        <v>1</v>
      </c>
      <c r="M53" s="93">
        <f t="shared" si="19"/>
        <v>0</v>
      </c>
      <c r="N53" s="93">
        <f t="shared" si="19"/>
        <v>1</v>
      </c>
      <c r="O53" s="93">
        <v>4</v>
      </c>
      <c r="P53" s="93"/>
      <c r="Q53" s="93">
        <f t="shared" si="4"/>
        <v>4</v>
      </c>
      <c r="R53" s="91" t="s">
        <v>32</v>
      </c>
      <c r="S53" s="91">
        <v>15</v>
      </c>
      <c r="T53" s="35">
        <v>41635</v>
      </c>
      <c r="U53" s="35">
        <v>41638</v>
      </c>
      <c r="V53" s="91" t="s">
        <v>180</v>
      </c>
      <c r="W53" s="35">
        <v>43465</v>
      </c>
      <c r="X53" s="91" t="s">
        <v>33</v>
      </c>
      <c r="Y53" s="35" t="s">
        <v>34</v>
      </c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s="1" customFormat="1" ht="24.95" customHeight="1" x14ac:dyDescent="0.2">
      <c r="A54" s="92">
        <v>4</v>
      </c>
      <c r="B54" s="91" t="s">
        <v>163</v>
      </c>
      <c r="C54" s="91" t="s">
        <v>179</v>
      </c>
      <c r="D54" s="93" t="s">
        <v>35</v>
      </c>
      <c r="E54" s="91" t="s">
        <v>18</v>
      </c>
      <c r="F54" s="56">
        <v>1</v>
      </c>
      <c r="G54" s="94"/>
      <c r="H54" s="94">
        <v>27.2</v>
      </c>
      <c r="I54" s="94">
        <f t="shared" si="16"/>
        <v>0</v>
      </c>
      <c r="J54" s="94">
        <f t="shared" si="17"/>
        <v>0</v>
      </c>
      <c r="K54" s="94">
        <f t="shared" si="18"/>
        <v>0</v>
      </c>
      <c r="L54" s="93">
        <f t="shared" si="19"/>
        <v>0</v>
      </c>
      <c r="M54" s="93">
        <f t="shared" si="19"/>
        <v>0</v>
      </c>
      <c r="N54" s="93">
        <f t="shared" si="19"/>
        <v>0</v>
      </c>
      <c r="O54" s="93">
        <v>0</v>
      </c>
      <c r="P54" s="93"/>
      <c r="Q54" s="93">
        <f t="shared" si="4"/>
        <v>0</v>
      </c>
      <c r="R54" s="91" t="s">
        <v>67</v>
      </c>
      <c r="S54" s="91">
        <v>15</v>
      </c>
      <c r="T54" s="35">
        <v>41635</v>
      </c>
      <c r="U54" s="35">
        <v>41638</v>
      </c>
      <c r="V54" s="91" t="s">
        <v>180</v>
      </c>
      <c r="W54" s="35">
        <v>43465</v>
      </c>
      <c r="X54" s="91" t="s">
        <v>33</v>
      </c>
      <c r="Y54" s="35" t="s">
        <v>34</v>
      </c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s="1" customFormat="1" ht="24.95" customHeight="1" x14ac:dyDescent="0.2">
      <c r="A55" s="92">
        <v>4</v>
      </c>
      <c r="B55" s="91" t="s">
        <v>163</v>
      </c>
      <c r="C55" s="91" t="s">
        <v>179</v>
      </c>
      <c r="D55" s="93" t="s">
        <v>36</v>
      </c>
      <c r="E55" s="91" t="s">
        <v>18</v>
      </c>
      <c r="F55" s="56">
        <v>1</v>
      </c>
      <c r="G55" s="94"/>
      <c r="H55" s="94">
        <v>12</v>
      </c>
      <c r="I55" s="94">
        <f t="shared" si="16"/>
        <v>0</v>
      </c>
      <c r="J55" s="94">
        <f t="shared" si="17"/>
        <v>0</v>
      </c>
      <c r="K55" s="94">
        <f t="shared" si="18"/>
        <v>0</v>
      </c>
      <c r="L55" s="93">
        <f t="shared" si="19"/>
        <v>0</v>
      </c>
      <c r="M55" s="93">
        <f t="shared" si="19"/>
        <v>0</v>
      </c>
      <c r="N55" s="93">
        <f t="shared" si="19"/>
        <v>0</v>
      </c>
      <c r="O55" s="93">
        <v>0</v>
      </c>
      <c r="P55" s="93"/>
      <c r="Q55" s="93">
        <f t="shared" si="4"/>
        <v>0</v>
      </c>
      <c r="R55" s="91" t="s">
        <v>67</v>
      </c>
      <c r="S55" s="91">
        <v>15</v>
      </c>
      <c r="T55" s="35">
        <v>41635</v>
      </c>
      <c r="U55" s="35">
        <v>41638</v>
      </c>
      <c r="V55" s="91" t="s">
        <v>180</v>
      </c>
      <c r="W55" s="35">
        <v>43465</v>
      </c>
      <c r="X55" s="91" t="s">
        <v>33</v>
      </c>
      <c r="Y55" s="35" t="s">
        <v>34</v>
      </c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s="1" customFormat="1" ht="24.95" customHeight="1" x14ac:dyDescent="0.2">
      <c r="A56" s="92">
        <v>4</v>
      </c>
      <c r="B56" s="91" t="s">
        <v>163</v>
      </c>
      <c r="C56" s="91" t="s">
        <v>179</v>
      </c>
      <c r="D56" s="93" t="s">
        <v>37</v>
      </c>
      <c r="E56" s="91" t="s">
        <v>18</v>
      </c>
      <c r="F56" s="56">
        <v>1</v>
      </c>
      <c r="G56" s="94"/>
      <c r="H56" s="94">
        <v>24.3</v>
      </c>
      <c r="I56" s="94">
        <f t="shared" si="16"/>
        <v>0</v>
      </c>
      <c r="J56" s="94">
        <f t="shared" si="17"/>
        <v>0</v>
      </c>
      <c r="K56" s="94">
        <f t="shared" si="18"/>
        <v>0</v>
      </c>
      <c r="L56" s="93">
        <f t="shared" si="19"/>
        <v>0</v>
      </c>
      <c r="M56" s="93">
        <f t="shared" si="19"/>
        <v>0</v>
      </c>
      <c r="N56" s="93">
        <f t="shared" si="19"/>
        <v>0</v>
      </c>
      <c r="O56" s="93">
        <v>0</v>
      </c>
      <c r="P56" s="93"/>
      <c r="Q56" s="93">
        <f t="shared" si="4"/>
        <v>0</v>
      </c>
      <c r="R56" s="91" t="s">
        <v>67</v>
      </c>
      <c r="S56" s="91">
        <v>15</v>
      </c>
      <c r="T56" s="35">
        <v>41635</v>
      </c>
      <c r="U56" s="35">
        <v>41638</v>
      </c>
      <c r="V56" s="91" t="s">
        <v>180</v>
      </c>
      <c r="W56" s="35">
        <v>43465</v>
      </c>
      <c r="X56" s="91" t="s">
        <v>33</v>
      </c>
      <c r="Y56" s="35" t="s">
        <v>34</v>
      </c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s="1" customFormat="1" ht="24.95" customHeight="1" x14ac:dyDescent="0.2">
      <c r="A57" s="92">
        <v>4</v>
      </c>
      <c r="B57" s="91" t="s">
        <v>163</v>
      </c>
      <c r="C57" s="91" t="s">
        <v>179</v>
      </c>
      <c r="D57" s="93" t="s">
        <v>38</v>
      </c>
      <c r="E57" s="91" t="s">
        <v>18</v>
      </c>
      <c r="F57" s="56">
        <v>1</v>
      </c>
      <c r="G57" s="94"/>
      <c r="H57" s="94">
        <v>12</v>
      </c>
      <c r="I57" s="94">
        <f t="shared" si="16"/>
        <v>12</v>
      </c>
      <c r="J57" s="94">
        <f t="shared" si="17"/>
        <v>12</v>
      </c>
      <c r="K57" s="94">
        <f t="shared" si="18"/>
        <v>0</v>
      </c>
      <c r="L57" s="93">
        <f t="shared" si="19"/>
        <v>1</v>
      </c>
      <c r="M57" s="93">
        <f t="shared" si="19"/>
        <v>1</v>
      </c>
      <c r="N57" s="93">
        <f t="shared" si="19"/>
        <v>0</v>
      </c>
      <c r="O57" s="93">
        <v>1</v>
      </c>
      <c r="P57" s="93"/>
      <c r="Q57" s="93">
        <f t="shared" si="4"/>
        <v>1</v>
      </c>
      <c r="R57" s="91" t="s">
        <v>32</v>
      </c>
      <c r="S57" s="91">
        <v>15</v>
      </c>
      <c r="T57" s="35">
        <v>41635</v>
      </c>
      <c r="U57" s="35">
        <v>41638</v>
      </c>
      <c r="V57" s="91" t="s">
        <v>180</v>
      </c>
      <c r="W57" s="35">
        <v>43465</v>
      </c>
      <c r="X57" s="91" t="s">
        <v>33</v>
      </c>
      <c r="Y57" s="35" t="s">
        <v>34</v>
      </c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s="1" customFormat="1" ht="24.95" customHeight="1" x14ac:dyDescent="0.2">
      <c r="A58" s="92">
        <v>4</v>
      </c>
      <c r="B58" s="91" t="s">
        <v>163</v>
      </c>
      <c r="C58" s="91" t="s">
        <v>179</v>
      </c>
      <c r="D58" s="93" t="s">
        <v>39</v>
      </c>
      <c r="E58" s="91" t="s">
        <v>18</v>
      </c>
      <c r="F58" s="56">
        <v>1</v>
      </c>
      <c r="G58" s="94"/>
      <c r="H58" s="94">
        <v>21.4</v>
      </c>
      <c r="I58" s="94">
        <f t="shared" si="16"/>
        <v>0</v>
      </c>
      <c r="J58" s="94">
        <f t="shared" si="17"/>
        <v>0</v>
      </c>
      <c r="K58" s="94">
        <f t="shared" si="18"/>
        <v>0</v>
      </c>
      <c r="L58" s="93">
        <f t="shared" si="19"/>
        <v>0</v>
      </c>
      <c r="M58" s="93">
        <f t="shared" si="19"/>
        <v>0</v>
      </c>
      <c r="N58" s="93">
        <f t="shared" si="19"/>
        <v>0</v>
      </c>
      <c r="O58" s="93">
        <v>0</v>
      </c>
      <c r="P58" s="93"/>
      <c r="Q58" s="93">
        <f t="shared" si="4"/>
        <v>0</v>
      </c>
      <c r="R58" s="91" t="s">
        <v>67</v>
      </c>
      <c r="S58" s="91">
        <v>15</v>
      </c>
      <c r="T58" s="35">
        <v>41635</v>
      </c>
      <c r="U58" s="35">
        <v>41638</v>
      </c>
      <c r="V58" s="91" t="s">
        <v>180</v>
      </c>
      <c r="W58" s="35">
        <v>43465</v>
      </c>
      <c r="X58" s="91" t="s">
        <v>33</v>
      </c>
      <c r="Y58" s="35" t="s">
        <v>34</v>
      </c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s="1" customFormat="1" ht="24.95" customHeight="1" x14ac:dyDescent="0.2">
      <c r="A59" s="92">
        <v>4</v>
      </c>
      <c r="B59" s="91" t="s">
        <v>163</v>
      </c>
      <c r="C59" s="91" t="s">
        <v>179</v>
      </c>
      <c r="D59" s="93" t="s">
        <v>40</v>
      </c>
      <c r="E59" s="91" t="s">
        <v>18</v>
      </c>
      <c r="F59" s="56">
        <v>1</v>
      </c>
      <c r="G59" s="94"/>
      <c r="H59" s="94">
        <v>12.1</v>
      </c>
      <c r="I59" s="94">
        <f t="shared" si="16"/>
        <v>0</v>
      </c>
      <c r="J59" s="94">
        <f t="shared" si="17"/>
        <v>0</v>
      </c>
      <c r="K59" s="94">
        <f t="shared" si="18"/>
        <v>0</v>
      </c>
      <c r="L59" s="93">
        <f t="shared" si="19"/>
        <v>0</v>
      </c>
      <c r="M59" s="93">
        <f t="shared" si="19"/>
        <v>0</v>
      </c>
      <c r="N59" s="93">
        <f t="shared" si="19"/>
        <v>0</v>
      </c>
      <c r="O59" s="93">
        <v>0</v>
      </c>
      <c r="P59" s="93"/>
      <c r="Q59" s="93">
        <f t="shared" si="4"/>
        <v>0</v>
      </c>
      <c r="R59" s="91" t="s">
        <v>67</v>
      </c>
      <c r="S59" s="91">
        <v>15</v>
      </c>
      <c r="T59" s="35">
        <v>41635</v>
      </c>
      <c r="U59" s="35">
        <v>41638</v>
      </c>
      <c r="V59" s="91" t="s">
        <v>180</v>
      </c>
      <c r="W59" s="35">
        <v>43465</v>
      </c>
      <c r="X59" s="91" t="s">
        <v>33</v>
      </c>
      <c r="Y59" s="35" t="s">
        <v>34</v>
      </c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s="1" customFormat="1" ht="24.95" customHeight="1" x14ac:dyDescent="0.2">
      <c r="A60" s="92">
        <v>4</v>
      </c>
      <c r="B60" s="91" t="s">
        <v>163</v>
      </c>
      <c r="C60" s="91" t="s">
        <v>179</v>
      </c>
      <c r="D60" s="93" t="s">
        <v>41</v>
      </c>
      <c r="E60" s="91" t="s">
        <v>18</v>
      </c>
      <c r="F60" s="56">
        <v>1</v>
      </c>
      <c r="G60" s="94"/>
      <c r="H60" s="94">
        <v>24.3</v>
      </c>
      <c r="I60" s="94">
        <f t="shared" si="16"/>
        <v>24.3</v>
      </c>
      <c r="J60" s="94">
        <f t="shared" si="17"/>
        <v>24.3</v>
      </c>
      <c r="K60" s="94">
        <f t="shared" si="18"/>
        <v>0</v>
      </c>
      <c r="L60" s="93">
        <f t="shared" si="19"/>
        <v>1</v>
      </c>
      <c r="M60" s="93">
        <f t="shared" si="19"/>
        <v>1</v>
      </c>
      <c r="N60" s="93">
        <f t="shared" si="19"/>
        <v>0</v>
      </c>
      <c r="O60" s="93">
        <v>2</v>
      </c>
      <c r="P60" s="93"/>
      <c r="Q60" s="93">
        <f t="shared" si="4"/>
        <v>2</v>
      </c>
      <c r="R60" s="91" t="s">
        <v>32</v>
      </c>
      <c r="S60" s="91">
        <v>15</v>
      </c>
      <c r="T60" s="35">
        <v>41635</v>
      </c>
      <c r="U60" s="35">
        <v>41638</v>
      </c>
      <c r="V60" s="91" t="s">
        <v>180</v>
      </c>
      <c r="W60" s="35">
        <v>43465</v>
      </c>
      <c r="X60" s="91" t="s">
        <v>33</v>
      </c>
      <c r="Y60" s="35" t="s">
        <v>34</v>
      </c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s="1" customFormat="1" ht="24.95" customHeight="1" x14ac:dyDescent="0.2">
      <c r="A61" s="92">
        <v>4</v>
      </c>
      <c r="B61" s="91" t="s">
        <v>163</v>
      </c>
      <c r="C61" s="91" t="s">
        <v>179</v>
      </c>
      <c r="D61" s="93" t="s">
        <v>181</v>
      </c>
      <c r="E61" s="91" t="s">
        <v>18</v>
      </c>
      <c r="F61" s="56">
        <v>1</v>
      </c>
      <c r="G61" s="94"/>
      <c r="H61" s="94">
        <v>11.7</v>
      </c>
      <c r="I61" s="94">
        <f t="shared" si="16"/>
        <v>11.7</v>
      </c>
      <c r="J61" s="94">
        <f t="shared" si="17"/>
        <v>11.7</v>
      </c>
      <c r="K61" s="94">
        <f t="shared" si="18"/>
        <v>0</v>
      </c>
      <c r="L61" s="93">
        <f t="shared" si="19"/>
        <v>1</v>
      </c>
      <c r="M61" s="93">
        <f t="shared" si="19"/>
        <v>1</v>
      </c>
      <c r="N61" s="93">
        <f t="shared" si="19"/>
        <v>0</v>
      </c>
      <c r="O61" s="93">
        <v>1</v>
      </c>
      <c r="P61" s="93"/>
      <c r="Q61" s="93">
        <f t="shared" si="4"/>
        <v>1</v>
      </c>
      <c r="R61" s="91" t="s">
        <v>32</v>
      </c>
      <c r="S61" s="91">
        <v>15</v>
      </c>
      <c r="T61" s="35">
        <v>41635</v>
      </c>
      <c r="U61" s="35">
        <v>41638</v>
      </c>
      <c r="V61" s="91" t="s">
        <v>180</v>
      </c>
      <c r="W61" s="35">
        <v>43465</v>
      </c>
      <c r="X61" s="91" t="s">
        <v>33</v>
      </c>
      <c r="Y61" s="35" t="s">
        <v>34</v>
      </c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s="1" customFormat="1" ht="24.95" customHeight="1" x14ac:dyDescent="0.2">
      <c r="A62" s="92">
        <v>4</v>
      </c>
      <c r="B62" s="91" t="s">
        <v>163</v>
      </c>
      <c r="C62" s="91" t="s">
        <v>179</v>
      </c>
      <c r="D62" s="93" t="s">
        <v>42</v>
      </c>
      <c r="E62" s="91" t="s">
        <v>18</v>
      </c>
      <c r="F62" s="56">
        <v>1</v>
      </c>
      <c r="G62" s="94"/>
      <c r="H62" s="94">
        <v>12.6</v>
      </c>
      <c r="I62" s="94">
        <f t="shared" si="16"/>
        <v>0</v>
      </c>
      <c r="J62" s="94">
        <f t="shared" si="17"/>
        <v>0</v>
      </c>
      <c r="K62" s="94">
        <f t="shared" si="18"/>
        <v>0</v>
      </c>
      <c r="L62" s="93">
        <f t="shared" si="19"/>
        <v>0</v>
      </c>
      <c r="M62" s="93">
        <f t="shared" si="19"/>
        <v>0</v>
      </c>
      <c r="N62" s="93">
        <f t="shared" si="19"/>
        <v>0</v>
      </c>
      <c r="O62" s="93">
        <v>0</v>
      </c>
      <c r="P62" s="93"/>
      <c r="Q62" s="93">
        <f t="shared" si="4"/>
        <v>0</v>
      </c>
      <c r="R62" s="91" t="s">
        <v>67</v>
      </c>
      <c r="S62" s="91">
        <v>15</v>
      </c>
      <c r="T62" s="35">
        <v>41635</v>
      </c>
      <c r="U62" s="35">
        <v>41638</v>
      </c>
      <c r="V62" s="91" t="s">
        <v>180</v>
      </c>
      <c r="W62" s="35">
        <v>43465</v>
      </c>
      <c r="X62" s="91" t="s">
        <v>33</v>
      </c>
      <c r="Y62" s="35" t="s">
        <v>34</v>
      </c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s="1" customFormat="1" ht="24.95" customHeight="1" x14ac:dyDescent="0.2">
      <c r="A63" s="92">
        <v>4</v>
      </c>
      <c r="B63" s="91" t="s">
        <v>163</v>
      </c>
      <c r="C63" s="91" t="s">
        <v>179</v>
      </c>
      <c r="D63" s="93" t="s">
        <v>43</v>
      </c>
      <c r="E63" s="91" t="s">
        <v>18</v>
      </c>
      <c r="F63" s="56">
        <v>1</v>
      </c>
      <c r="G63" s="94"/>
      <c r="H63" s="94">
        <v>11.8</v>
      </c>
      <c r="I63" s="94">
        <f t="shared" si="16"/>
        <v>0</v>
      </c>
      <c r="J63" s="94">
        <f t="shared" si="17"/>
        <v>0</v>
      </c>
      <c r="K63" s="94">
        <f t="shared" si="18"/>
        <v>0</v>
      </c>
      <c r="L63" s="93">
        <f t="shared" si="19"/>
        <v>0</v>
      </c>
      <c r="M63" s="93">
        <f t="shared" si="19"/>
        <v>0</v>
      </c>
      <c r="N63" s="93">
        <f t="shared" si="19"/>
        <v>0</v>
      </c>
      <c r="O63" s="93">
        <v>0</v>
      </c>
      <c r="P63" s="93"/>
      <c r="Q63" s="93">
        <f t="shared" si="4"/>
        <v>0</v>
      </c>
      <c r="R63" s="91" t="s">
        <v>67</v>
      </c>
      <c r="S63" s="91">
        <v>15</v>
      </c>
      <c r="T63" s="35">
        <v>41635</v>
      </c>
      <c r="U63" s="35">
        <v>41638</v>
      </c>
      <c r="V63" s="91" t="s">
        <v>180</v>
      </c>
      <c r="W63" s="35">
        <v>43465</v>
      </c>
      <c r="X63" s="91" t="s">
        <v>33</v>
      </c>
      <c r="Y63" s="35" t="s">
        <v>34</v>
      </c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s="1" customFormat="1" ht="24.95" customHeight="1" x14ac:dyDescent="0.2">
      <c r="A64" s="92">
        <v>4</v>
      </c>
      <c r="B64" s="91" t="s">
        <v>163</v>
      </c>
      <c r="C64" s="91" t="s">
        <v>179</v>
      </c>
      <c r="D64" s="93" t="s">
        <v>44</v>
      </c>
      <c r="E64" s="91" t="s">
        <v>18</v>
      </c>
      <c r="F64" s="56">
        <v>1</v>
      </c>
      <c r="G64" s="94"/>
      <c r="H64" s="94">
        <v>24.1</v>
      </c>
      <c r="I64" s="94">
        <f t="shared" si="16"/>
        <v>0</v>
      </c>
      <c r="J64" s="94">
        <f t="shared" si="17"/>
        <v>0</v>
      </c>
      <c r="K64" s="94">
        <f t="shared" si="18"/>
        <v>0</v>
      </c>
      <c r="L64" s="93">
        <f t="shared" si="19"/>
        <v>0</v>
      </c>
      <c r="M64" s="93">
        <f t="shared" si="19"/>
        <v>0</v>
      </c>
      <c r="N64" s="93">
        <f t="shared" si="19"/>
        <v>0</v>
      </c>
      <c r="O64" s="93">
        <v>0</v>
      </c>
      <c r="P64" s="93"/>
      <c r="Q64" s="93">
        <f t="shared" si="4"/>
        <v>0</v>
      </c>
      <c r="R64" s="91" t="s">
        <v>67</v>
      </c>
      <c r="S64" s="91">
        <v>15</v>
      </c>
      <c r="T64" s="35">
        <v>41635</v>
      </c>
      <c r="U64" s="35">
        <v>41638</v>
      </c>
      <c r="V64" s="91" t="s">
        <v>180</v>
      </c>
      <c r="W64" s="35">
        <v>43465</v>
      </c>
      <c r="X64" s="91" t="s">
        <v>33</v>
      </c>
      <c r="Y64" s="35" t="s">
        <v>34</v>
      </c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s="1" customFormat="1" ht="24.95" customHeight="1" x14ac:dyDescent="0.2">
      <c r="A65" s="92">
        <v>4</v>
      </c>
      <c r="B65" s="91" t="s">
        <v>163</v>
      </c>
      <c r="C65" s="91" t="s">
        <v>179</v>
      </c>
      <c r="D65" s="93" t="s">
        <v>45</v>
      </c>
      <c r="E65" s="91" t="s">
        <v>19</v>
      </c>
      <c r="F65" s="56">
        <v>1</v>
      </c>
      <c r="G65" s="94"/>
      <c r="H65" s="94">
        <v>12.2</v>
      </c>
      <c r="I65" s="94">
        <f t="shared" si="16"/>
        <v>12.2</v>
      </c>
      <c r="J65" s="94">
        <f t="shared" si="17"/>
        <v>0</v>
      </c>
      <c r="K65" s="94">
        <f t="shared" si="18"/>
        <v>12.2</v>
      </c>
      <c r="L65" s="93">
        <f t="shared" si="19"/>
        <v>1</v>
      </c>
      <c r="M65" s="93">
        <f t="shared" si="19"/>
        <v>0</v>
      </c>
      <c r="N65" s="93">
        <f t="shared" si="19"/>
        <v>1</v>
      </c>
      <c r="O65" s="93">
        <v>3</v>
      </c>
      <c r="P65" s="93"/>
      <c r="Q65" s="93">
        <f t="shared" si="4"/>
        <v>3</v>
      </c>
      <c r="R65" s="91" t="s">
        <v>32</v>
      </c>
      <c r="S65" s="91">
        <v>15</v>
      </c>
      <c r="T65" s="35">
        <v>41635</v>
      </c>
      <c r="U65" s="35">
        <v>41638</v>
      </c>
      <c r="V65" s="91" t="s">
        <v>180</v>
      </c>
      <c r="W65" s="35">
        <v>43465</v>
      </c>
      <c r="X65" s="91" t="s">
        <v>33</v>
      </c>
      <c r="Y65" s="35" t="s">
        <v>34</v>
      </c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s="1" customFormat="1" ht="24.95" customHeight="1" x14ac:dyDescent="0.2">
      <c r="A66" s="92">
        <v>4</v>
      </c>
      <c r="B66" s="91" t="s">
        <v>163</v>
      </c>
      <c r="C66" s="91" t="s">
        <v>179</v>
      </c>
      <c r="D66" s="93" t="s">
        <v>48</v>
      </c>
      <c r="E66" s="91" t="s">
        <v>18</v>
      </c>
      <c r="F66" s="56">
        <v>1</v>
      </c>
      <c r="G66" s="94"/>
      <c r="H66" s="94">
        <v>24.3</v>
      </c>
      <c r="I66" s="94">
        <f t="shared" si="16"/>
        <v>0</v>
      </c>
      <c r="J66" s="94">
        <f t="shared" si="17"/>
        <v>0</v>
      </c>
      <c r="K66" s="94">
        <f t="shared" si="18"/>
        <v>0</v>
      </c>
      <c r="L66" s="93">
        <f t="shared" si="19"/>
        <v>0</v>
      </c>
      <c r="M66" s="93">
        <f t="shared" si="19"/>
        <v>0</v>
      </c>
      <c r="N66" s="93">
        <f t="shared" si="19"/>
        <v>0</v>
      </c>
      <c r="O66" s="93">
        <v>0</v>
      </c>
      <c r="P66" s="93"/>
      <c r="Q66" s="93">
        <f t="shared" si="4"/>
        <v>0</v>
      </c>
      <c r="R66" s="91" t="s">
        <v>67</v>
      </c>
      <c r="S66" s="91">
        <v>15</v>
      </c>
      <c r="T66" s="35">
        <v>41635</v>
      </c>
      <c r="U66" s="35">
        <v>41638</v>
      </c>
      <c r="V66" s="91" t="s">
        <v>180</v>
      </c>
      <c r="W66" s="35">
        <v>43465</v>
      </c>
      <c r="X66" s="91" t="s">
        <v>33</v>
      </c>
      <c r="Y66" s="35" t="s">
        <v>34</v>
      </c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s="1" customFormat="1" ht="24.95" customHeight="1" x14ac:dyDescent="0.2">
      <c r="A67" s="92">
        <v>4</v>
      </c>
      <c r="B67" s="91" t="s">
        <v>163</v>
      </c>
      <c r="C67" s="91" t="s">
        <v>179</v>
      </c>
      <c r="D67" s="93" t="s">
        <v>49</v>
      </c>
      <c r="E67" s="91" t="s">
        <v>19</v>
      </c>
      <c r="F67" s="56">
        <v>1</v>
      </c>
      <c r="G67" s="94"/>
      <c r="H67" s="94">
        <v>23.6</v>
      </c>
      <c r="I67" s="94">
        <f t="shared" si="16"/>
        <v>23.6</v>
      </c>
      <c r="J67" s="94">
        <f t="shared" si="17"/>
        <v>0</v>
      </c>
      <c r="K67" s="94">
        <f t="shared" si="18"/>
        <v>23.6</v>
      </c>
      <c r="L67" s="93">
        <f t="shared" si="19"/>
        <v>1</v>
      </c>
      <c r="M67" s="93">
        <f t="shared" si="19"/>
        <v>0</v>
      </c>
      <c r="N67" s="93">
        <f t="shared" si="19"/>
        <v>1</v>
      </c>
      <c r="O67" s="93">
        <v>3</v>
      </c>
      <c r="P67" s="93"/>
      <c r="Q67" s="93">
        <f t="shared" si="4"/>
        <v>3</v>
      </c>
      <c r="R67" s="91" t="s">
        <v>32</v>
      </c>
      <c r="S67" s="91">
        <v>15</v>
      </c>
      <c r="T67" s="35">
        <v>41635</v>
      </c>
      <c r="U67" s="35">
        <v>41638</v>
      </c>
      <c r="V67" s="91" t="s">
        <v>180</v>
      </c>
      <c r="W67" s="35">
        <v>43465</v>
      </c>
      <c r="X67" s="91" t="s">
        <v>33</v>
      </c>
      <c r="Y67" s="35" t="s">
        <v>34</v>
      </c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s="1" customFormat="1" ht="24.95" customHeight="1" x14ac:dyDescent="0.2">
      <c r="A68" s="92">
        <v>4</v>
      </c>
      <c r="B68" s="91" t="s">
        <v>163</v>
      </c>
      <c r="C68" s="91" t="s">
        <v>179</v>
      </c>
      <c r="D68" s="93" t="s">
        <v>50</v>
      </c>
      <c r="E68" s="91" t="s">
        <v>18</v>
      </c>
      <c r="F68" s="56">
        <v>1</v>
      </c>
      <c r="G68" s="94"/>
      <c r="H68" s="94">
        <v>23.5</v>
      </c>
      <c r="I68" s="94">
        <f t="shared" si="16"/>
        <v>0</v>
      </c>
      <c r="J68" s="94">
        <f t="shared" si="17"/>
        <v>0</v>
      </c>
      <c r="K68" s="94">
        <f t="shared" si="18"/>
        <v>0</v>
      </c>
      <c r="L68" s="93">
        <f t="shared" si="19"/>
        <v>0</v>
      </c>
      <c r="M68" s="93">
        <f t="shared" si="19"/>
        <v>0</v>
      </c>
      <c r="N68" s="93">
        <f t="shared" si="19"/>
        <v>0</v>
      </c>
      <c r="O68" s="93">
        <v>0</v>
      </c>
      <c r="P68" s="93"/>
      <c r="Q68" s="93">
        <f t="shared" si="4"/>
        <v>0</v>
      </c>
      <c r="R68" s="91" t="s">
        <v>67</v>
      </c>
      <c r="S68" s="91">
        <v>15</v>
      </c>
      <c r="T68" s="35">
        <v>41635</v>
      </c>
      <c r="U68" s="35">
        <v>41638</v>
      </c>
      <c r="V68" s="91" t="s">
        <v>180</v>
      </c>
      <c r="W68" s="35">
        <v>43465</v>
      </c>
      <c r="X68" s="91" t="s">
        <v>33</v>
      </c>
      <c r="Y68" s="35" t="s">
        <v>34</v>
      </c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s="1" customFormat="1" ht="24.95" customHeight="1" x14ac:dyDescent="0.2">
      <c r="A69" s="92">
        <v>4</v>
      </c>
      <c r="B69" s="91" t="s">
        <v>163</v>
      </c>
      <c r="C69" s="91" t="s">
        <v>179</v>
      </c>
      <c r="D69" s="93" t="s">
        <v>51</v>
      </c>
      <c r="E69" s="91" t="s">
        <v>18</v>
      </c>
      <c r="F69" s="56">
        <v>1</v>
      </c>
      <c r="G69" s="94"/>
      <c r="H69" s="94">
        <v>23.1</v>
      </c>
      <c r="I69" s="94">
        <f t="shared" si="16"/>
        <v>23.1</v>
      </c>
      <c r="J69" s="94">
        <f t="shared" si="17"/>
        <v>23.1</v>
      </c>
      <c r="K69" s="94">
        <f t="shared" si="18"/>
        <v>0</v>
      </c>
      <c r="L69" s="93">
        <f t="shared" si="19"/>
        <v>1</v>
      </c>
      <c r="M69" s="93">
        <f t="shared" si="19"/>
        <v>1</v>
      </c>
      <c r="N69" s="93">
        <f t="shared" si="19"/>
        <v>0</v>
      </c>
      <c r="O69" s="93">
        <v>3</v>
      </c>
      <c r="P69" s="93"/>
      <c r="Q69" s="93">
        <f t="shared" si="4"/>
        <v>3</v>
      </c>
      <c r="R69" s="91" t="s">
        <v>32</v>
      </c>
      <c r="S69" s="91">
        <v>15</v>
      </c>
      <c r="T69" s="35">
        <v>41635</v>
      </c>
      <c r="U69" s="35">
        <v>41638</v>
      </c>
      <c r="V69" s="91" t="s">
        <v>180</v>
      </c>
      <c r="W69" s="35">
        <v>43465</v>
      </c>
      <c r="X69" s="91" t="s">
        <v>33</v>
      </c>
      <c r="Y69" s="35" t="s">
        <v>34</v>
      </c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s="1" customFormat="1" ht="24.95" customHeight="1" x14ac:dyDescent="0.2">
      <c r="A70" s="92">
        <v>4</v>
      </c>
      <c r="B70" s="91" t="s">
        <v>163</v>
      </c>
      <c r="C70" s="91" t="s">
        <v>179</v>
      </c>
      <c r="D70" s="93" t="s">
        <v>52</v>
      </c>
      <c r="E70" s="91" t="s">
        <v>19</v>
      </c>
      <c r="F70" s="56">
        <v>2</v>
      </c>
      <c r="G70" s="94"/>
      <c r="H70" s="94">
        <v>23.4</v>
      </c>
      <c r="I70" s="94">
        <f t="shared" si="16"/>
        <v>23.4</v>
      </c>
      <c r="J70" s="94">
        <f t="shared" si="17"/>
        <v>0</v>
      </c>
      <c r="K70" s="94">
        <f t="shared" si="18"/>
        <v>23.4</v>
      </c>
      <c r="L70" s="93">
        <f t="shared" si="19"/>
        <v>1</v>
      </c>
      <c r="M70" s="93">
        <f t="shared" si="19"/>
        <v>0</v>
      </c>
      <c r="N70" s="93">
        <f t="shared" si="19"/>
        <v>1</v>
      </c>
      <c r="O70" s="93">
        <v>2</v>
      </c>
      <c r="P70" s="93"/>
      <c r="Q70" s="93">
        <f t="shared" si="4"/>
        <v>2</v>
      </c>
      <c r="R70" s="91" t="s">
        <v>32</v>
      </c>
      <c r="S70" s="91">
        <v>15</v>
      </c>
      <c r="T70" s="35">
        <v>41635</v>
      </c>
      <c r="U70" s="35">
        <v>41638</v>
      </c>
      <c r="V70" s="91" t="s">
        <v>180</v>
      </c>
      <c r="W70" s="35">
        <v>43465</v>
      </c>
      <c r="X70" s="91" t="s">
        <v>33</v>
      </c>
      <c r="Y70" s="35" t="s">
        <v>34</v>
      </c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s="6" customFormat="1" ht="24.95" customHeight="1" x14ac:dyDescent="0.2">
      <c r="A71" s="22">
        <v>4</v>
      </c>
      <c r="B71" s="34" t="s">
        <v>163</v>
      </c>
      <c r="C71" s="34" t="s">
        <v>179</v>
      </c>
      <c r="D71" s="57">
        <f>COUNTA(D53:D70)</f>
        <v>18</v>
      </c>
      <c r="E71" s="34" t="s">
        <v>46</v>
      </c>
      <c r="F71" s="58"/>
      <c r="G71" s="59">
        <v>434.3</v>
      </c>
      <c r="H71" s="59">
        <f t="shared" ref="H71:O71" si="20">SUM(H53:H70)</f>
        <v>346.8</v>
      </c>
      <c r="I71" s="59">
        <f t="shared" si="20"/>
        <v>153.5</v>
      </c>
      <c r="J71" s="59">
        <f t="shared" si="20"/>
        <v>71.099999999999994</v>
      </c>
      <c r="K71" s="59">
        <f t="shared" si="20"/>
        <v>82.4</v>
      </c>
      <c r="L71" s="57">
        <f t="shared" si="20"/>
        <v>8</v>
      </c>
      <c r="M71" s="57">
        <f t="shared" si="20"/>
        <v>4</v>
      </c>
      <c r="N71" s="57">
        <f t="shared" si="20"/>
        <v>4</v>
      </c>
      <c r="O71" s="57">
        <f t="shared" si="20"/>
        <v>19</v>
      </c>
      <c r="P71" s="57"/>
      <c r="Q71" s="57">
        <f t="shared" si="4"/>
        <v>19</v>
      </c>
      <c r="R71" s="34"/>
      <c r="S71" s="34">
        <v>15</v>
      </c>
      <c r="T71" s="42">
        <v>41635</v>
      </c>
      <c r="U71" s="42">
        <v>41638</v>
      </c>
      <c r="V71" s="34" t="s">
        <v>180</v>
      </c>
      <c r="W71" s="42">
        <v>43465</v>
      </c>
      <c r="X71" s="34" t="s">
        <v>33</v>
      </c>
      <c r="Y71" s="42" t="s">
        <v>34</v>
      </c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1:37" s="1" customFormat="1" ht="24.95" customHeight="1" x14ac:dyDescent="0.2">
      <c r="A72" s="92">
        <v>5</v>
      </c>
      <c r="B72" s="91" t="s">
        <v>163</v>
      </c>
      <c r="C72" s="91" t="s">
        <v>182</v>
      </c>
      <c r="D72" s="93" t="s">
        <v>31</v>
      </c>
      <c r="E72" s="91" t="s">
        <v>19</v>
      </c>
      <c r="F72" s="56">
        <v>2</v>
      </c>
      <c r="G72" s="94"/>
      <c r="H72" s="94">
        <v>30.7</v>
      </c>
      <c r="I72" s="94">
        <f>IF(R72="Подлежит расселению",H72,IF(R72="Расселено",0,IF(R72="Пустующие",0,IF(R72="В суде",H72))))</f>
        <v>30.7</v>
      </c>
      <c r="J72" s="94">
        <f>IF(E72="Муниципальная",I72,IF(E72="Частная",0))</f>
        <v>0</v>
      </c>
      <c r="K72" s="94">
        <f>IF(E72="Муниципальная",0,IF(E72="Частная",I72))</f>
        <v>30.7</v>
      </c>
      <c r="L72" s="93">
        <f t="shared" ref="L72:N74" si="21">IF(I72&gt;0,1,IF(I72=0,0))</f>
        <v>1</v>
      </c>
      <c r="M72" s="93">
        <f t="shared" si="21"/>
        <v>0</v>
      </c>
      <c r="N72" s="93">
        <f t="shared" si="21"/>
        <v>1</v>
      </c>
      <c r="O72" s="93">
        <v>3</v>
      </c>
      <c r="P72" s="93"/>
      <c r="Q72" s="93">
        <f t="shared" si="4"/>
        <v>3</v>
      </c>
      <c r="R72" s="91" t="s">
        <v>32</v>
      </c>
      <c r="S72" s="91">
        <v>4</v>
      </c>
      <c r="T72" s="35" t="s">
        <v>293</v>
      </c>
      <c r="U72" s="35">
        <v>41941</v>
      </c>
      <c r="V72" s="91" t="s">
        <v>183</v>
      </c>
      <c r="W72" s="35">
        <v>43465</v>
      </c>
      <c r="X72" s="91" t="s">
        <v>33</v>
      </c>
      <c r="Y72" s="35" t="s">
        <v>34</v>
      </c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s="1" customFormat="1" ht="24.95" customHeight="1" x14ac:dyDescent="0.2">
      <c r="A73" s="92">
        <v>5</v>
      </c>
      <c r="B73" s="91" t="s">
        <v>163</v>
      </c>
      <c r="C73" s="91" t="s">
        <v>182</v>
      </c>
      <c r="D73" s="93" t="s">
        <v>35</v>
      </c>
      <c r="E73" s="91" t="s">
        <v>19</v>
      </c>
      <c r="F73" s="56">
        <v>1</v>
      </c>
      <c r="G73" s="94"/>
      <c r="H73" s="94">
        <v>33</v>
      </c>
      <c r="I73" s="94">
        <f>IF(R73="Подлежит расселению",H73,IF(R73="Расселено",0,IF(R73="Пустующие",0,IF(R73="В суде",H73))))</f>
        <v>33</v>
      </c>
      <c r="J73" s="94">
        <f>IF(E73="Муниципальная",I73,IF(E73="Частная",0))</f>
        <v>0</v>
      </c>
      <c r="K73" s="94">
        <f>IF(E73="Муниципальная",0,IF(E73="Частная",I73))</f>
        <v>33</v>
      </c>
      <c r="L73" s="93">
        <f t="shared" si="21"/>
        <v>1</v>
      </c>
      <c r="M73" s="93">
        <f t="shared" si="21"/>
        <v>0</v>
      </c>
      <c r="N73" s="93">
        <f t="shared" si="21"/>
        <v>1</v>
      </c>
      <c r="O73" s="93">
        <v>1</v>
      </c>
      <c r="P73" s="93"/>
      <c r="Q73" s="93">
        <f t="shared" si="4"/>
        <v>1</v>
      </c>
      <c r="R73" s="91" t="s">
        <v>32</v>
      </c>
      <c r="S73" s="91">
        <v>4</v>
      </c>
      <c r="T73" s="35" t="s">
        <v>293</v>
      </c>
      <c r="U73" s="35">
        <v>41941</v>
      </c>
      <c r="V73" s="91" t="s">
        <v>183</v>
      </c>
      <c r="W73" s="35">
        <v>43465</v>
      </c>
      <c r="X73" s="91" t="s">
        <v>33</v>
      </c>
      <c r="Y73" s="35" t="s">
        <v>34</v>
      </c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s="1" customFormat="1" ht="24.95" customHeight="1" x14ac:dyDescent="0.2">
      <c r="A74" s="92">
        <v>5</v>
      </c>
      <c r="B74" s="91" t="s">
        <v>163</v>
      </c>
      <c r="C74" s="91" t="s">
        <v>182</v>
      </c>
      <c r="D74" s="93" t="s">
        <v>36</v>
      </c>
      <c r="E74" s="91" t="s">
        <v>19</v>
      </c>
      <c r="F74" s="56">
        <v>2</v>
      </c>
      <c r="G74" s="94"/>
      <c r="H74" s="94">
        <v>58.7</v>
      </c>
      <c r="I74" s="94">
        <f>IF(R74="Подлежит расселению",H74,IF(R74="Расселено",0,IF(R74="Пустующие",0,IF(R74="В суде",H74))))</f>
        <v>58.7</v>
      </c>
      <c r="J74" s="94">
        <f>IF(E74="Муниципальная",I74,IF(E74="Частная",0))</f>
        <v>0</v>
      </c>
      <c r="K74" s="94">
        <f>IF(E74="Муниципальная",0,IF(E74="Частная",I74))</f>
        <v>58.7</v>
      </c>
      <c r="L74" s="93">
        <f t="shared" si="21"/>
        <v>1</v>
      </c>
      <c r="M74" s="93">
        <f t="shared" si="21"/>
        <v>0</v>
      </c>
      <c r="N74" s="93">
        <f t="shared" si="21"/>
        <v>1</v>
      </c>
      <c r="O74" s="93">
        <v>6</v>
      </c>
      <c r="P74" s="93"/>
      <c r="Q74" s="93">
        <f t="shared" si="4"/>
        <v>6</v>
      </c>
      <c r="R74" s="91" t="s">
        <v>32</v>
      </c>
      <c r="S74" s="91">
        <v>4</v>
      </c>
      <c r="T74" s="35" t="s">
        <v>293</v>
      </c>
      <c r="U74" s="35">
        <v>41941</v>
      </c>
      <c r="V74" s="91" t="s">
        <v>183</v>
      </c>
      <c r="W74" s="35">
        <v>43465</v>
      </c>
      <c r="X74" s="91" t="s">
        <v>33</v>
      </c>
      <c r="Y74" s="35" t="s">
        <v>34</v>
      </c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s="6" customFormat="1" ht="24.95" customHeight="1" x14ac:dyDescent="0.2">
      <c r="A75" s="22">
        <v>5</v>
      </c>
      <c r="B75" s="34" t="s">
        <v>163</v>
      </c>
      <c r="C75" s="34" t="s">
        <v>182</v>
      </c>
      <c r="D75" s="57">
        <f>COUNTA(D72:D74)</f>
        <v>3</v>
      </c>
      <c r="E75" s="34" t="s">
        <v>46</v>
      </c>
      <c r="F75" s="58"/>
      <c r="G75" s="59">
        <v>150.4</v>
      </c>
      <c r="H75" s="59">
        <f t="shared" ref="H75:O75" si="22">SUM(H72:H74)</f>
        <v>122.4</v>
      </c>
      <c r="I75" s="59">
        <f t="shared" si="22"/>
        <v>122.4</v>
      </c>
      <c r="J75" s="59">
        <f t="shared" si="22"/>
        <v>0</v>
      </c>
      <c r="K75" s="59">
        <f t="shared" si="22"/>
        <v>122.4</v>
      </c>
      <c r="L75" s="57">
        <f t="shared" si="22"/>
        <v>3</v>
      </c>
      <c r="M75" s="57">
        <f t="shared" si="22"/>
        <v>0</v>
      </c>
      <c r="N75" s="57">
        <f t="shared" si="22"/>
        <v>3</v>
      </c>
      <c r="O75" s="57">
        <f t="shared" si="22"/>
        <v>10</v>
      </c>
      <c r="P75" s="57"/>
      <c r="Q75" s="57">
        <f t="shared" si="4"/>
        <v>10</v>
      </c>
      <c r="R75" s="34"/>
      <c r="S75" s="34">
        <v>4</v>
      </c>
      <c r="T75" s="42" t="s">
        <v>293</v>
      </c>
      <c r="U75" s="42">
        <v>41941</v>
      </c>
      <c r="V75" s="34" t="s">
        <v>183</v>
      </c>
      <c r="W75" s="42">
        <v>43465</v>
      </c>
      <c r="X75" s="34" t="s">
        <v>33</v>
      </c>
      <c r="Y75" s="42" t="s">
        <v>34</v>
      </c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</row>
    <row r="76" spans="1:37" s="1" customFormat="1" ht="24.95" customHeight="1" x14ac:dyDescent="0.2">
      <c r="A76" s="92">
        <v>6</v>
      </c>
      <c r="B76" s="91" t="s">
        <v>163</v>
      </c>
      <c r="C76" s="91" t="s">
        <v>184</v>
      </c>
      <c r="D76" s="93" t="s">
        <v>31</v>
      </c>
      <c r="E76" s="91" t="s">
        <v>19</v>
      </c>
      <c r="F76" s="56">
        <v>3</v>
      </c>
      <c r="G76" s="94"/>
      <c r="H76" s="94">
        <v>59.5</v>
      </c>
      <c r="I76" s="94">
        <f>IF(R76="Подлежит расселению",H76,IF(R76="Расселено",0,IF(R76="Пустующие",0,IF(R76="В суде",H76))))</f>
        <v>59.5</v>
      </c>
      <c r="J76" s="94">
        <f>IF(E76="Муниципальная",I76,IF(E76="Частная",0))</f>
        <v>0</v>
      </c>
      <c r="K76" s="94">
        <f>IF(E76="Муниципальная",0,IF(E76="Частная",I76))</f>
        <v>59.5</v>
      </c>
      <c r="L76" s="93">
        <f t="shared" ref="L76:N78" si="23">IF(I76&gt;0,1,IF(I76=0,0))</f>
        <v>1</v>
      </c>
      <c r="M76" s="93">
        <f t="shared" si="23"/>
        <v>0</v>
      </c>
      <c r="N76" s="93">
        <f t="shared" si="23"/>
        <v>1</v>
      </c>
      <c r="O76" s="93">
        <v>5</v>
      </c>
      <c r="P76" s="93"/>
      <c r="Q76" s="93">
        <f t="shared" si="4"/>
        <v>5</v>
      </c>
      <c r="R76" s="91" t="s">
        <v>32</v>
      </c>
      <c r="S76" s="91">
        <v>2</v>
      </c>
      <c r="T76" s="35">
        <v>42440</v>
      </c>
      <c r="U76" s="35">
        <v>42445</v>
      </c>
      <c r="V76" s="91" t="s">
        <v>185</v>
      </c>
      <c r="W76" s="35">
        <v>44926</v>
      </c>
      <c r="X76" s="91" t="s">
        <v>33</v>
      </c>
      <c r="Y76" s="35" t="s">
        <v>65</v>
      </c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s="1" customFormat="1" ht="24.95" customHeight="1" x14ac:dyDescent="0.2">
      <c r="A77" s="92">
        <v>6</v>
      </c>
      <c r="B77" s="91" t="s">
        <v>163</v>
      </c>
      <c r="C77" s="91" t="s">
        <v>184</v>
      </c>
      <c r="D77" s="93" t="s">
        <v>35</v>
      </c>
      <c r="E77" s="91" t="s">
        <v>19</v>
      </c>
      <c r="F77" s="56">
        <v>3</v>
      </c>
      <c r="G77" s="94"/>
      <c r="H77" s="94">
        <v>59.6</v>
      </c>
      <c r="I77" s="94">
        <f>IF(R77="Подлежит расселению",H77,IF(R77="Расселено",0,IF(R77="Пустующие",0,IF(R77="В суде",H77))))</f>
        <v>59.6</v>
      </c>
      <c r="J77" s="94">
        <f>IF(E77="Муниципальная",I77,IF(E77="Частная",0))</f>
        <v>0</v>
      </c>
      <c r="K77" s="94">
        <f>IF(E77="Муниципальная",0,IF(E77="Частная",I77))</f>
        <v>59.6</v>
      </c>
      <c r="L77" s="93">
        <f t="shared" si="23"/>
        <v>1</v>
      </c>
      <c r="M77" s="93">
        <f t="shared" si="23"/>
        <v>0</v>
      </c>
      <c r="N77" s="93">
        <f t="shared" si="23"/>
        <v>1</v>
      </c>
      <c r="O77" s="93">
        <v>2</v>
      </c>
      <c r="P77" s="93"/>
      <c r="Q77" s="93">
        <f t="shared" si="4"/>
        <v>2</v>
      </c>
      <c r="R77" s="91" t="s">
        <v>32</v>
      </c>
      <c r="S77" s="91">
        <v>2</v>
      </c>
      <c r="T77" s="35">
        <v>42440</v>
      </c>
      <c r="U77" s="35">
        <v>42445</v>
      </c>
      <c r="V77" s="91" t="s">
        <v>185</v>
      </c>
      <c r="W77" s="35">
        <v>44926</v>
      </c>
      <c r="X77" s="91" t="s">
        <v>33</v>
      </c>
      <c r="Y77" s="35" t="s">
        <v>65</v>
      </c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s="1" customFormat="1" ht="24.95" customHeight="1" x14ac:dyDescent="0.2">
      <c r="A78" s="92">
        <v>6</v>
      </c>
      <c r="B78" s="91" t="s">
        <v>163</v>
      </c>
      <c r="C78" s="91" t="s">
        <v>184</v>
      </c>
      <c r="D78" s="93" t="s">
        <v>36</v>
      </c>
      <c r="E78" s="91" t="s">
        <v>19</v>
      </c>
      <c r="F78" s="56">
        <v>3</v>
      </c>
      <c r="G78" s="94"/>
      <c r="H78" s="94">
        <v>70</v>
      </c>
      <c r="I78" s="94">
        <f>IF(R78="Подлежит расселению",H78,IF(R78="Расселено",0,IF(R78="Пустующие",0,IF(R78="В суде",H78))))</f>
        <v>70</v>
      </c>
      <c r="J78" s="94">
        <f>IF(E78="Муниципальная",I78,IF(E78="Частная",0))</f>
        <v>0</v>
      </c>
      <c r="K78" s="94">
        <f>IF(E78="Муниципальная",0,IF(E78="Частная",I78))</f>
        <v>70</v>
      </c>
      <c r="L78" s="93">
        <f t="shared" si="23"/>
        <v>1</v>
      </c>
      <c r="M78" s="93">
        <f t="shared" si="23"/>
        <v>0</v>
      </c>
      <c r="N78" s="93">
        <f t="shared" si="23"/>
        <v>1</v>
      </c>
      <c r="O78" s="93">
        <v>1</v>
      </c>
      <c r="P78" s="93"/>
      <c r="Q78" s="93">
        <f t="shared" si="4"/>
        <v>1</v>
      </c>
      <c r="R78" s="91" t="s">
        <v>186</v>
      </c>
      <c r="S78" s="91">
        <v>2</v>
      </c>
      <c r="T78" s="35">
        <v>42440</v>
      </c>
      <c r="U78" s="35">
        <v>42445</v>
      </c>
      <c r="V78" s="91" t="s">
        <v>185</v>
      </c>
      <c r="W78" s="35">
        <v>44926</v>
      </c>
      <c r="X78" s="91" t="s">
        <v>33</v>
      </c>
      <c r="Y78" s="35" t="s">
        <v>65</v>
      </c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s="6" customFormat="1" ht="24.95" customHeight="1" x14ac:dyDescent="0.2">
      <c r="A79" s="22">
        <v>6</v>
      </c>
      <c r="B79" s="34" t="s">
        <v>163</v>
      </c>
      <c r="C79" s="34" t="s">
        <v>184</v>
      </c>
      <c r="D79" s="57">
        <f>COUNTA(D76:D78)</f>
        <v>3</v>
      </c>
      <c r="E79" s="34" t="s">
        <v>46</v>
      </c>
      <c r="F79" s="58"/>
      <c r="G79" s="59">
        <v>189.1</v>
      </c>
      <c r="H79" s="59">
        <f t="shared" ref="H79:O79" si="24">SUM(H76:H78)</f>
        <v>189.1</v>
      </c>
      <c r="I79" s="59">
        <f t="shared" si="24"/>
        <v>189.1</v>
      </c>
      <c r="J79" s="59">
        <f t="shared" si="24"/>
        <v>0</v>
      </c>
      <c r="K79" s="81">
        <f t="shared" si="24"/>
        <v>189.1</v>
      </c>
      <c r="L79" s="57">
        <f t="shared" si="24"/>
        <v>3</v>
      </c>
      <c r="M79" s="57">
        <f t="shared" si="24"/>
        <v>0</v>
      </c>
      <c r="N79" s="57">
        <f t="shared" si="24"/>
        <v>3</v>
      </c>
      <c r="O79" s="57">
        <f t="shared" si="24"/>
        <v>8</v>
      </c>
      <c r="P79" s="57"/>
      <c r="Q79" s="57">
        <f t="shared" si="4"/>
        <v>8</v>
      </c>
      <c r="R79" s="34"/>
      <c r="S79" s="34">
        <v>2</v>
      </c>
      <c r="T79" s="42">
        <v>42440</v>
      </c>
      <c r="U79" s="42">
        <v>42445</v>
      </c>
      <c r="V79" s="34" t="s">
        <v>185</v>
      </c>
      <c r="W79" s="42">
        <v>44926</v>
      </c>
      <c r="X79" s="34" t="s">
        <v>33</v>
      </c>
      <c r="Y79" s="42" t="s">
        <v>65</v>
      </c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1:37" s="1" customFormat="1" ht="24.95" customHeight="1" x14ac:dyDescent="0.2">
      <c r="A80" s="92">
        <v>7</v>
      </c>
      <c r="B80" s="91" t="s">
        <v>163</v>
      </c>
      <c r="C80" s="91" t="s">
        <v>187</v>
      </c>
      <c r="D80" s="93" t="s">
        <v>31</v>
      </c>
      <c r="E80" s="91" t="s">
        <v>19</v>
      </c>
      <c r="F80" s="56">
        <v>2</v>
      </c>
      <c r="G80" s="94"/>
      <c r="H80" s="94">
        <v>54.8</v>
      </c>
      <c r="I80" s="94">
        <f>IF(R80="Подлежит расселению",H80,IF(R80="Расселено",0,IF(R80="Пустующие",0,IF(R80="В суде",H80))))</f>
        <v>54.8</v>
      </c>
      <c r="J80" s="94">
        <f>IF(E80="Муниципальная",I80,IF(E80="Частная",0))</f>
        <v>0</v>
      </c>
      <c r="K80" s="94">
        <f>IF(E80="Муниципальная",0,IF(E80="Частная",I80))</f>
        <v>54.8</v>
      </c>
      <c r="L80" s="93">
        <f t="shared" ref="L80:N83" si="25">IF(I80&gt;0,1,IF(I80=0,0))</f>
        <v>1</v>
      </c>
      <c r="M80" s="93">
        <f t="shared" si="25"/>
        <v>0</v>
      </c>
      <c r="N80" s="93">
        <f t="shared" si="25"/>
        <v>1</v>
      </c>
      <c r="O80" s="93">
        <v>2</v>
      </c>
      <c r="P80" s="93"/>
      <c r="Q80" s="93">
        <f t="shared" si="4"/>
        <v>2</v>
      </c>
      <c r="R80" s="91" t="s">
        <v>32</v>
      </c>
      <c r="S80" s="91">
        <v>1</v>
      </c>
      <c r="T80" s="35">
        <v>42440</v>
      </c>
      <c r="U80" s="35">
        <v>42445</v>
      </c>
      <c r="V80" s="91" t="s">
        <v>188</v>
      </c>
      <c r="W80" s="35">
        <v>44926</v>
      </c>
      <c r="X80" s="91" t="s">
        <v>33</v>
      </c>
      <c r="Y80" s="35" t="s">
        <v>65</v>
      </c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s="1" customFormat="1" ht="24.95" customHeight="1" x14ac:dyDescent="0.2">
      <c r="A81" s="92">
        <v>7</v>
      </c>
      <c r="B81" s="91" t="s">
        <v>163</v>
      </c>
      <c r="C81" s="91" t="s">
        <v>187</v>
      </c>
      <c r="D81" s="93" t="s">
        <v>35</v>
      </c>
      <c r="E81" s="91" t="s">
        <v>19</v>
      </c>
      <c r="F81" s="56">
        <v>1</v>
      </c>
      <c r="G81" s="94"/>
      <c r="H81" s="94">
        <v>44</v>
      </c>
      <c r="I81" s="94">
        <f>IF(R81="Подлежит расселению",H81,IF(R81="Расселено",0,IF(R81="Пустующие",0,IF(R81="В суде",H81))))</f>
        <v>44</v>
      </c>
      <c r="J81" s="94">
        <f>IF(E81="Муниципальная",I81,IF(E81="Частная",0))</f>
        <v>0</v>
      </c>
      <c r="K81" s="94">
        <f>IF(E81="Муниципальная",0,IF(E81="Частная",I81))</f>
        <v>44</v>
      </c>
      <c r="L81" s="93">
        <f t="shared" si="25"/>
        <v>1</v>
      </c>
      <c r="M81" s="93">
        <f t="shared" si="25"/>
        <v>0</v>
      </c>
      <c r="N81" s="93">
        <f t="shared" si="25"/>
        <v>1</v>
      </c>
      <c r="O81" s="93">
        <v>2</v>
      </c>
      <c r="P81" s="93"/>
      <c r="Q81" s="93">
        <f t="shared" ref="Q81:Q120" si="26">O81-P81</f>
        <v>2</v>
      </c>
      <c r="R81" s="91" t="s">
        <v>32</v>
      </c>
      <c r="S81" s="91">
        <v>1</v>
      </c>
      <c r="T81" s="35">
        <v>42440</v>
      </c>
      <c r="U81" s="35">
        <v>42445</v>
      </c>
      <c r="V81" s="91" t="s">
        <v>188</v>
      </c>
      <c r="W81" s="35">
        <v>44926</v>
      </c>
      <c r="X81" s="91" t="s">
        <v>33</v>
      </c>
      <c r="Y81" s="35" t="s">
        <v>65</v>
      </c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s="1" customFormat="1" ht="24.95" customHeight="1" x14ac:dyDescent="0.2">
      <c r="A82" s="92">
        <v>7</v>
      </c>
      <c r="B82" s="91" t="s">
        <v>163</v>
      </c>
      <c r="C82" s="91" t="s">
        <v>187</v>
      </c>
      <c r="D82" s="93" t="s">
        <v>36</v>
      </c>
      <c r="E82" s="91" t="s">
        <v>19</v>
      </c>
      <c r="F82" s="56">
        <v>2</v>
      </c>
      <c r="G82" s="94"/>
      <c r="H82" s="94">
        <v>45.3</v>
      </c>
      <c r="I82" s="94">
        <f>IF(R82="Подлежит расселению",H82,IF(R82="Расселено",0,IF(R82="Пустующие",0,IF(R82="В суде",H82))))</f>
        <v>45.3</v>
      </c>
      <c r="J82" s="94">
        <f>IF(E82="Муниципальная",I82,IF(E82="Частная",0))</f>
        <v>0</v>
      </c>
      <c r="K82" s="94">
        <f>IF(E82="Муниципальная",0,IF(E82="Частная",I82))</f>
        <v>45.3</v>
      </c>
      <c r="L82" s="93">
        <f t="shared" si="25"/>
        <v>1</v>
      </c>
      <c r="M82" s="93">
        <f t="shared" si="25"/>
        <v>0</v>
      </c>
      <c r="N82" s="93">
        <f t="shared" si="25"/>
        <v>1</v>
      </c>
      <c r="O82" s="93">
        <v>1</v>
      </c>
      <c r="P82" s="93"/>
      <c r="Q82" s="93">
        <f t="shared" si="26"/>
        <v>1</v>
      </c>
      <c r="R82" s="91" t="s">
        <v>32</v>
      </c>
      <c r="S82" s="91">
        <v>1</v>
      </c>
      <c r="T82" s="35">
        <v>42440</v>
      </c>
      <c r="U82" s="35">
        <v>42445</v>
      </c>
      <c r="V82" s="91" t="s">
        <v>188</v>
      </c>
      <c r="W82" s="35">
        <v>44926</v>
      </c>
      <c r="X82" s="91" t="s">
        <v>33</v>
      </c>
      <c r="Y82" s="35" t="s">
        <v>65</v>
      </c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s="1" customFormat="1" ht="24.95" customHeight="1" x14ac:dyDescent="0.2">
      <c r="A83" s="92">
        <v>7</v>
      </c>
      <c r="B83" s="91" t="s">
        <v>163</v>
      </c>
      <c r="C83" s="91" t="s">
        <v>187</v>
      </c>
      <c r="D83" s="93" t="s">
        <v>37</v>
      </c>
      <c r="E83" s="91" t="s">
        <v>19</v>
      </c>
      <c r="F83" s="56">
        <v>1</v>
      </c>
      <c r="G83" s="94"/>
      <c r="H83" s="94">
        <v>43.9</v>
      </c>
      <c r="I83" s="94">
        <f>IF(R83="Подлежит расселению",H83,IF(R83="Расселено",0,IF(R83="Пустующие",0,IF(R83="В суде",H83))))</f>
        <v>43.9</v>
      </c>
      <c r="J83" s="94">
        <f>IF(E83="Муниципальная",I83,IF(E83="Частная",0))</f>
        <v>0</v>
      </c>
      <c r="K83" s="94">
        <f>IF(E83="Муниципальная",0,IF(E83="Частная",I83))</f>
        <v>43.9</v>
      </c>
      <c r="L83" s="93">
        <f t="shared" si="25"/>
        <v>1</v>
      </c>
      <c r="M83" s="93">
        <f t="shared" si="25"/>
        <v>0</v>
      </c>
      <c r="N83" s="93">
        <f t="shared" si="25"/>
        <v>1</v>
      </c>
      <c r="O83" s="93">
        <v>2</v>
      </c>
      <c r="P83" s="93"/>
      <c r="Q83" s="93">
        <f t="shared" si="26"/>
        <v>2</v>
      </c>
      <c r="R83" s="91" t="s">
        <v>32</v>
      </c>
      <c r="S83" s="91">
        <v>1</v>
      </c>
      <c r="T83" s="35">
        <v>42440</v>
      </c>
      <c r="U83" s="35">
        <v>42445</v>
      </c>
      <c r="V83" s="91" t="s">
        <v>188</v>
      </c>
      <c r="W83" s="35">
        <v>44926</v>
      </c>
      <c r="X83" s="91" t="s">
        <v>33</v>
      </c>
      <c r="Y83" s="35" t="s">
        <v>65</v>
      </c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s="6" customFormat="1" ht="24.95" customHeight="1" x14ac:dyDescent="0.2">
      <c r="A84" s="22">
        <v>7</v>
      </c>
      <c r="B84" s="34" t="s">
        <v>163</v>
      </c>
      <c r="C84" s="34" t="s">
        <v>187</v>
      </c>
      <c r="D84" s="57">
        <f>COUNTA(D80:D83)</f>
        <v>4</v>
      </c>
      <c r="E84" s="34" t="s">
        <v>46</v>
      </c>
      <c r="F84" s="58"/>
      <c r="G84" s="59">
        <v>188</v>
      </c>
      <c r="H84" s="59">
        <f t="shared" ref="H84:O84" si="27">SUM(H80:H83)</f>
        <v>188</v>
      </c>
      <c r="I84" s="59">
        <f t="shared" si="27"/>
        <v>188</v>
      </c>
      <c r="J84" s="59">
        <f t="shared" si="27"/>
        <v>0</v>
      </c>
      <c r="K84" s="69">
        <f t="shared" si="27"/>
        <v>188</v>
      </c>
      <c r="L84" s="57">
        <f t="shared" si="27"/>
        <v>4</v>
      </c>
      <c r="M84" s="57">
        <f t="shared" si="27"/>
        <v>0</v>
      </c>
      <c r="N84" s="57">
        <f t="shared" si="27"/>
        <v>4</v>
      </c>
      <c r="O84" s="57">
        <f t="shared" si="27"/>
        <v>7</v>
      </c>
      <c r="P84" s="57"/>
      <c r="Q84" s="57">
        <f t="shared" si="26"/>
        <v>7</v>
      </c>
      <c r="R84" s="34"/>
      <c r="S84" s="34">
        <v>1</v>
      </c>
      <c r="T84" s="42">
        <v>42440</v>
      </c>
      <c r="U84" s="42">
        <v>42445</v>
      </c>
      <c r="V84" s="34" t="s">
        <v>188</v>
      </c>
      <c r="W84" s="42">
        <v>44926</v>
      </c>
      <c r="X84" s="34" t="s">
        <v>33</v>
      </c>
      <c r="Y84" s="42" t="s">
        <v>65</v>
      </c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1:37" s="1" customFormat="1" ht="24.95" customHeight="1" x14ac:dyDescent="0.2">
      <c r="A85" s="92">
        <v>8</v>
      </c>
      <c r="B85" s="91" t="s">
        <v>163</v>
      </c>
      <c r="C85" s="91" t="s">
        <v>189</v>
      </c>
      <c r="D85" s="93" t="s">
        <v>31</v>
      </c>
      <c r="E85" s="91" t="s">
        <v>19</v>
      </c>
      <c r="F85" s="56">
        <v>1</v>
      </c>
      <c r="G85" s="94"/>
      <c r="H85" s="94">
        <v>33.6</v>
      </c>
      <c r="I85" s="94">
        <f t="shared" ref="I85:I101" si="28">IF(R85="Подлежит расселению",H85,IF(R85="Расселено",0,IF(R85="Пустующие",0,IF(R85="В суде",H85))))</f>
        <v>33.6</v>
      </c>
      <c r="J85" s="94">
        <f t="shared" ref="J85:J101" si="29">IF(E85="Муниципальная",I85,IF(E85="Частная",0))</f>
        <v>0</v>
      </c>
      <c r="K85" s="94">
        <f t="shared" ref="K85:K101" si="30">IF(E85="Муниципальная",0,IF(E85="Частная",I85))</f>
        <v>33.6</v>
      </c>
      <c r="L85" s="93">
        <f t="shared" ref="L85:N101" si="31">IF(I85&gt;0,1,IF(I85=0,0))</f>
        <v>1</v>
      </c>
      <c r="M85" s="93">
        <f t="shared" si="31"/>
        <v>0</v>
      </c>
      <c r="N85" s="93">
        <f t="shared" si="31"/>
        <v>1</v>
      </c>
      <c r="O85" s="93">
        <v>2</v>
      </c>
      <c r="P85" s="93"/>
      <c r="Q85" s="93">
        <f t="shared" si="26"/>
        <v>2</v>
      </c>
      <c r="R85" s="91" t="s">
        <v>32</v>
      </c>
      <c r="S85" s="91"/>
      <c r="T85" s="35"/>
      <c r="U85" s="91" t="s">
        <v>190</v>
      </c>
      <c r="V85" s="35">
        <v>42815</v>
      </c>
      <c r="W85" s="35">
        <v>44926</v>
      </c>
      <c r="X85" s="91" t="s">
        <v>33</v>
      </c>
      <c r="Y85" s="35" t="s">
        <v>65</v>
      </c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s="1" customFormat="1" ht="24.95" customHeight="1" x14ac:dyDescent="0.2">
      <c r="A86" s="92">
        <v>8</v>
      </c>
      <c r="B86" s="91" t="s">
        <v>163</v>
      </c>
      <c r="C86" s="91" t="s">
        <v>189</v>
      </c>
      <c r="D86" s="93" t="s">
        <v>35</v>
      </c>
      <c r="E86" s="91" t="s">
        <v>19</v>
      </c>
      <c r="F86" s="56">
        <v>3</v>
      </c>
      <c r="G86" s="94"/>
      <c r="H86" s="94">
        <v>73.900000000000006</v>
      </c>
      <c r="I86" s="94">
        <f t="shared" si="28"/>
        <v>73.900000000000006</v>
      </c>
      <c r="J86" s="94">
        <f t="shared" si="29"/>
        <v>0</v>
      </c>
      <c r="K86" s="94">
        <f t="shared" si="30"/>
        <v>73.900000000000006</v>
      </c>
      <c r="L86" s="93">
        <f t="shared" si="31"/>
        <v>1</v>
      </c>
      <c r="M86" s="93">
        <f t="shared" si="31"/>
        <v>0</v>
      </c>
      <c r="N86" s="93">
        <f t="shared" si="31"/>
        <v>1</v>
      </c>
      <c r="O86" s="93">
        <v>1</v>
      </c>
      <c r="P86" s="93"/>
      <c r="Q86" s="93">
        <f t="shared" si="26"/>
        <v>1</v>
      </c>
      <c r="R86" s="91" t="s">
        <v>32</v>
      </c>
      <c r="S86" s="91"/>
      <c r="T86" s="35"/>
      <c r="U86" s="91" t="s">
        <v>190</v>
      </c>
      <c r="V86" s="35">
        <v>42815</v>
      </c>
      <c r="W86" s="35">
        <v>44926</v>
      </c>
      <c r="X86" s="91" t="s">
        <v>33</v>
      </c>
      <c r="Y86" s="35" t="s">
        <v>65</v>
      </c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s="1" customFormat="1" ht="24.95" customHeight="1" x14ac:dyDescent="0.2">
      <c r="A87" s="92">
        <v>8</v>
      </c>
      <c r="B87" s="91" t="s">
        <v>163</v>
      </c>
      <c r="C87" s="91" t="s">
        <v>189</v>
      </c>
      <c r="D87" s="93" t="s">
        <v>36</v>
      </c>
      <c r="E87" s="91" t="s">
        <v>19</v>
      </c>
      <c r="F87" s="56">
        <v>2</v>
      </c>
      <c r="G87" s="94"/>
      <c r="H87" s="94">
        <v>53.4</v>
      </c>
      <c r="I87" s="94">
        <f t="shared" si="28"/>
        <v>53.4</v>
      </c>
      <c r="J87" s="94">
        <f t="shared" si="29"/>
        <v>0</v>
      </c>
      <c r="K87" s="94">
        <f t="shared" si="30"/>
        <v>53.4</v>
      </c>
      <c r="L87" s="93">
        <f t="shared" si="31"/>
        <v>1</v>
      </c>
      <c r="M87" s="93">
        <f t="shared" si="31"/>
        <v>0</v>
      </c>
      <c r="N87" s="93">
        <f t="shared" si="31"/>
        <v>1</v>
      </c>
      <c r="O87" s="93">
        <v>5</v>
      </c>
      <c r="P87" s="93"/>
      <c r="Q87" s="93">
        <f t="shared" si="26"/>
        <v>5</v>
      </c>
      <c r="R87" s="91" t="s">
        <v>32</v>
      </c>
      <c r="S87" s="91"/>
      <c r="T87" s="35"/>
      <c r="U87" s="91" t="s">
        <v>190</v>
      </c>
      <c r="V87" s="35">
        <v>42815</v>
      </c>
      <c r="W87" s="35">
        <v>44926</v>
      </c>
      <c r="X87" s="91" t="s">
        <v>33</v>
      </c>
      <c r="Y87" s="35" t="s">
        <v>65</v>
      </c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s="1" customFormat="1" ht="24.95" customHeight="1" x14ac:dyDescent="0.2">
      <c r="A88" s="92">
        <v>8</v>
      </c>
      <c r="B88" s="91" t="s">
        <v>163</v>
      </c>
      <c r="C88" s="91" t="s">
        <v>189</v>
      </c>
      <c r="D88" s="93" t="s">
        <v>37</v>
      </c>
      <c r="E88" s="91" t="s">
        <v>18</v>
      </c>
      <c r="F88" s="56">
        <v>2</v>
      </c>
      <c r="G88" s="94"/>
      <c r="H88" s="94">
        <v>53</v>
      </c>
      <c r="I88" s="94">
        <f t="shared" si="28"/>
        <v>53</v>
      </c>
      <c r="J88" s="94">
        <f t="shared" si="29"/>
        <v>53</v>
      </c>
      <c r="K88" s="94">
        <f t="shared" si="30"/>
        <v>0</v>
      </c>
      <c r="L88" s="93">
        <f t="shared" si="31"/>
        <v>1</v>
      </c>
      <c r="M88" s="93">
        <f t="shared" si="31"/>
        <v>1</v>
      </c>
      <c r="N88" s="93">
        <f t="shared" si="31"/>
        <v>0</v>
      </c>
      <c r="O88" s="93">
        <v>2</v>
      </c>
      <c r="P88" s="93"/>
      <c r="Q88" s="93">
        <f t="shared" si="26"/>
        <v>2</v>
      </c>
      <c r="R88" s="91" t="s">
        <v>32</v>
      </c>
      <c r="S88" s="91"/>
      <c r="T88" s="35"/>
      <c r="U88" s="91" t="s">
        <v>190</v>
      </c>
      <c r="V88" s="35">
        <v>42815</v>
      </c>
      <c r="W88" s="35">
        <v>44926</v>
      </c>
      <c r="X88" s="91" t="s">
        <v>33</v>
      </c>
      <c r="Y88" s="35" t="s">
        <v>65</v>
      </c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s="1" customFormat="1" ht="24.95" customHeight="1" x14ac:dyDescent="0.2">
      <c r="A89" s="92">
        <v>8</v>
      </c>
      <c r="B89" s="91" t="s">
        <v>163</v>
      </c>
      <c r="C89" s="91" t="s">
        <v>189</v>
      </c>
      <c r="D89" s="93" t="s">
        <v>191</v>
      </c>
      <c r="E89" s="91" t="s">
        <v>19</v>
      </c>
      <c r="F89" s="56">
        <v>1</v>
      </c>
      <c r="G89" s="94"/>
      <c r="H89" s="94">
        <v>17</v>
      </c>
      <c r="I89" s="94">
        <f t="shared" si="28"/>
        <v>17</v>
      </c>
      <c r="J89" s="94">
        <f t="shared" si="29"/>
        <v>0</v>
      </c>
      <c r="K89" s="94">
        <f t="shared" si="30"/>
        <v>17</v>
      </c>
      <c r="L89" s="93">
        <f t="shared" si="31"/>
        <v>1</v>
      </c>
      <c r="M89" s="93">
        <f t="shared" si="31"/>
        <v>0</v>
      </c>
      <c r="N89" s="93">
        <f t="shared" si="31"/>
        <v>1</v>
      </c>
      <c r="O89" s="93">
        <v>2</v>
      </c>
      <c r="P89" s="93"/>
      <c r="Q89" s="93">
        <f t="shared" si="26"/>
        <v>2</v>
      </c>
      <c r="R89" s="91" t="s">
        <v>32</v>
      </c>
      <c r="S89" s="91"/>
      <c r="T89" s="35"/>
      <c r="U89" s="91" t="s">
        <v>190</v>
      </c>
      <c r="V89" s="35">
        <v>42815</v>
      </c>
      <c r="W89" s="35">
        <v>44926</v>
      </c>
      <c r="X89" s="91" t="s">
        <v>33</v>
      </c>
      <c r="Y89" s="35" t="s">
        <v>65</v>
      </c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s="1" customFormat="1" ht="24.95" customHeight="1" x14ac:dyDescent="0.2">
      <c r="A90" s="92">
        <v>8</v>
      </c>
      <c r="B90" s="91" t="s">
        <v>163</v>
      </c>
      <c r="C90" s="91" t="s">
        <v>189</v>
      </c>
      <c r="D90" s="93" t="s">
        <v>192</v>
      </c>
      <c r="E90" s="91" t="s">
        <v>18</v>
      </c>
      <c r="F90" s="56">
        <v>1</v>
      </c>
      <c r="G90" s="94"/>
      <c r="H90" s="94">
        <v>9.8000000000000007</v>
      </c>
      <c r="I90" s="94">
        <f t="shared" si="28"/>
        <v>9.8000000000000007</v>
      </c>
      <c r="J90" s="94">
        <f t="shared" si="29"/>
        <v>9.8000000000000007</v>
      </c>
      <c r="K90" s="94">
        <f t="shared" si="30"/>
        <v>0</v>
      </c>
      <c r="L90" s="93">
        <f t="shared" si="31"/>
        <v>1</v>
      </c>
      <c r="M90" s="93">
        <f t="shared" si="31"/>
        <v>1</v>
      </c>
      <c r="N90" s="93">
        <f t="shared" si="31"/>
        <v>0</v>
      </c>
      <c r="O90" s="93">
        <v>1</v>
      </c>
      <c r="P90" s="93"/>
      <c r="Q90" s="93">
        <f t="shared" si="26"/>
        <v>1</v>
      </c>
      <c r="R90" s="91" t="s">
        <v>32</v>
      </c>
      <c r="S90" s="91"/>
      <c r="T90" s="35"/>
      <c r="U90" s="91" t="s">
        <v>190</v>
      </c>
      <c r="V90" s="35">
        <v>42815</v>
      </c>
      <c r="W90" s="35">
        <v>44926</v>
      </c>
      <c r="X90" s="91" t="s">
        <v>33</v>
      </c>
      <c r="Y90" s="35" t="s">
        <v>65</v>
      </c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s="1" customFormat="1" ht="24.95" customHeight="1" x14ac:dyDescent="0.2">
      <c r="A91" s="92">
        <v>8</v>
      </c>
      <c r="B91" s="91" t="s">
        <v>163</v>
      </c>
      <c r="C91" s="91" t="s">
        <v>189</v>
      </c>
      <c r="D91" s="93" t="s">
        <v>39</v>
      </c>
      <c r="E91" s="91" t="s">
        <v>19</v>
      </c>
      <c r="F91" s="56">
        <v>3</v>
      </c>
      <c r="G91" s="94"/>
      <c r="H91" s="94">
        <v>72.3</v>
      </c>
      <c r="I91" s="94">
        <f t="shared" si="28"/>
        <v>72.3</v>
      </c>
      <c r="J91" s="94">
        <f t="shared" si="29"/>
        <v>0</v>
      </c>
      <c r="K91" s="94">
        <f t="shared" si="30"/>
        <v>72.3</v>
      </c>
      <c r="L91" s="93">
        <f t="shared" si="31"/>
        <v>1</v>
      </c>
      <c r="M91" s="93">
        <f t="shared" si="31"/>
        <v>0</v>
      </c>
      <c r="N91" s="93">
        <f t="shared" si="31"/>
        <v>1</v>
      </c>
      <c r="O91" s="93">
        <v>3</v>
      </c>
      <c r="P91" s="93"/>
      <c r="Q91" s="93">
        <f t="shared" si="26"/>
        <v>3</v>
      </c>
      <c r="R91" s="91" t="s">
        <v>32</v>
      </c>
      <c r="S91" s="91"/>
      <c r="T91" s="35"/>
      <c r="U91" s="91" t="s">
        <v>190</v>
      </c>
      <c r="V91" s="35">
        <v>42815</v>
      </c>
      <c r="W91" s="35">
        <v>44926</v>
      </c>
      <c r="X91" s="91" t="s">
        <v>33</v>
      </c>
      <c r="Y91" s="35" t="s">
        <v>65</v>
      </c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s="1" customFormat="1" ht="24.95" customHeight="1" x14ac:dyDescent="0.2">
      <c r="A92" s="92">
        <v>8</v>
      </c>
      <c r="B92" s="91" t="s">
        <v>163</v>
      </c>
      <c r="C92" s="91" t="s">
        <v>189</v>
      </c>
      <c r="D92" s="93" t="s">
        <v>40</v>
      </c>
      <c r="E92" s="91" t="s">
        <v>19</v>
      </c>
      <c r="F92" s="56">
        <v>2</v>
      </c>
      <c r="G92" s="94"/>
      <c r="H92" s="94">
        <v>53.4</v>
      </c>
      <c r="I92" s="94">
        <f t="shared" si="28"/>
        <v>53.4</v>
      </c>
      <c r="J92" s="94">
        <f t="shared" si="29"/>
        <v>0</v>
      </c>
      <c r="K92" s="94">
        <f t="shared" si="30"/>
        <v>53.4</v>
      </c>
      <c r="L92" s="93">
        <f t="shared" si="31"/>
        <v>1</v>
      </c>
      <c r="M92" s="93">
        <f t="shared" si="31"/>
        <v>0</v>
      </c>
      <c r="N92" s="93">
        <f t="shared" si="31"/>
        <v>1</v>
      </c>
      <c r="O92" s="93">
        <v>4</v>
      </c>
      <c r="P92" s="93"/>
      <c r="Q92" s="93">
        <f t="shared" si="26"/>
        <v>4</v>
      </c>
      <c r="R92" s="91" t="s">
        <v>32</v>
      </c>
      <c r="S92" s="91"/>
      <c r="T92" s="35"/>
      <c r="U92" s="91" t="s">
        <v>190</v>
      </c>
      <c r="V92" s="35">
        <v>42815</v>
      </c>
      <c r="W92" s="35">
        <v>44926</v>
      </c>
      <c r="X92" s="91" t="s">
        <v>33</v>
      </c>
      <c r="Y92" s="35" t="s">
        <v>65</v>
      </c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s="1" customFormat="1" ht="24.95" customHeight="1" x14ac:dyDescent="0.2">
      <c r="A93" s="92">
        <v>8</v>
      </c>
      <c r="B93" s="91" t="s">
        <v>163</v>
      </c>
      <c r="C93" s="91" t="s">
        <v>189</v>
      </c>
      <c r="D93" s="93" t="s">
        <v>41</v>
      </c>
      <c r="E93" s="91" t="s">
        <v>19</v>
      </c>
      <c r="F93" s="56">
        <v>2</v>
      </c>
      <c r="G93" s="94"/>
      <c r="H93" s="94">
        <v>53.2</v>
      </c>
      <c r="I93" s="94">
        <f t="shared" si="28"/>
        <v>53.2</v>
      </c>
      <c r="J93" s="94">
        <f t="shared" si="29"/>
        <v>0</v>
      </c>
      <c r="K93" s="94">
        <f t="shared" si="30"/>
        <v>53.2</v>
      </c>
      <c r="L93" s="93">
        <f t="shared" si="31"/>
        <v>1</v>
      </c>
      <c r="M93" s="93">
        <f t="shared" si="31"/>
        <v>0</v>
      </c>
      <c r="N93" s="93">
        <f t="shared" si="31"/>
        <v>1</v>
      </c>
      <c r="O93" s="93">
        <v>2</v>
      </c>
      <c r="P93" s="93"/>
      <c r="Q93" s="93">
        <f t="shared" si="26"/>
        <v>2</v>
      </c>
      <c r="R93" s="91" t="s">
        <v>32</v>
      </c>
      <c r="S93" s="91"/>
      <c r="T93" s="35"/>
      <c r="U93" s="91" t="s">
        <v>190</v>
      </c>
      <c r="V93" s="35">
        <v>42815</v>
      </c>
      <c r="W93" s="35">
        <v>44926</v>
      </c>
      <c r="X93" s="91" t="s">
        <v>33</v>
      </c>
      <c r="Y93" s="35" t="s">
        <v>65</v>
      </c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s="1" customFormat="1" ht="24.95" customHeight="1" x14ac:dyDescent="0.2">
      <c r="A94" s="92">
        <v>8</v>
      </c>
      <c r="B94" s="91" t="s">
        <v>163</v>
      </c>
      <c r="C94" s="91" t="s">
        <v>189</v>
      </c>
      <c r="D94" s="93" t="s">
        <v>42</v>
      </c>
      <c r="E94" s="91" t="s">
        <v>19</v>
      </c>
      <c r="F94" s="56">
        <v>2</v>
      </c>
      <c r="G94" s="94"/>
      <c r="H94" s="94">
        <v>53.3</v>
      </c>
      <c r="I94" s="94">
        <f t="shared" si="28"/>
        <v>53.3</v>
      </c>
      <c r="J94" s="94">
        <f t="shared" si="29"/>
        <v>0</v>
      </c>
      <c r="K94" s="94">
        <f t="shared" si="30"/>
        <v>53.3</v>
      </c>
      <c r="L94" s="93">
        <f t="shared" si="31"/>
        <v>1</v>
      </c>
      <c r="M94" s="93">
        <f t="shared" si="31"/>
        <v>0</v>
      </c>
      <c r="N94" s="93">
        <f t="shared" si="31"/>
        <v>1</v>
      </c>
      <c r="O94" s="93">
        <v>2</v>
      </c>
      <c r="P94" s="93"/>
      <c r="Q94" s="93">
        <f t="shared" si="26"/>
        <v>2</v>
      </c>
      <c r="R94" s="91" t="s">
        <v>32</v>
      </c>
      <c r="S94" s="91"/>
      <c r="T94" s="35"/>
      <c r="U94" s="91" t="s">
        <v>190</v>
      </c>
      <c r="V94" s="35">
        <v>42815</v>
      </c>
      <c r="W94" s="35">
        <v>44926</v>
      </c>
      <c r="X94" s="91" t="s">
        <v>33</v>
      </c>
      <c r="Y94" s="35" t="s">
        <v>65</v>
      </c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s="1" customFormat="1" ht="24.95" customHeight="1" x14ac:dyDescent="0.2">
      <c r="A95" s="92">
        <v>8</v>
      </c>
      <c r="B95" s="91" t="s">
        <v>163</v>
      </c>
      <c r="C95" s="91" t="s">
        <v>189</v>
      </c>
      <c r="D95" s="93" t="s">
        <v>43</v>
      </c>
      <c r="E95" s="91" t="s">
        <v>19</v>
      </c>
      <c r="F95" s="56">
        <v>2</v>
      </c>
      <c r="G95" s="94"/>
      <c r="H95" s="94">
        <v>52.9</v>
      </c>
      <c r="I95" s="94">
        <f t="shared" si="28"/>
        <v>52.9</v>
      </c>
      <c r="J95" s="94">
        <f t="shared" si="29"/>
        <v>0</v>
      </c>
      <c r="K95" s="94">
        <f t="shared" si="30"/>
        <v>52.9</v>
      </c>
      <c r="L95" s="93">
        <f t="shared" si="31"/>
        <v>1</v>
      </c>
      <c r="M95" s="93">
        <f t="shared" si="31"/>
        <v>0</v>
      </c>
      <c r="N95" s="93">
        <f t="shared" si="31"/>
        <v>1</v>
      </c>
      <c r="O95" s="93">
        <v>1</v>
      </c>
      <c r="P95" s="93"/>
      <c r="Q95" s="93">
        <f t="shared" si="26"/>
        <v>1</v>
      </c>
      <c r="R95" s="91" t="s">
        <v>32</v>
      </c>
      <c r="S95" s="91"/>
      <c r="T95" s="35"/>
      <c r="U95" s="91" t="s">
        <v>190</v>
      </c>
      <c r="V95" s="35">
        <v>42815</v>
      </c>
      <c r="W95" s="35">
        <v>44926</v>
      </c>
      <c r="X95" s="91" t="s">
        <v>33</v>
      </c>
      <c r="Y95" s="35" t="s">
        <v>65</v>
      </c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s="1" customFormat="1" ht="24.95" customHeight="1" x14ac:dyDescent="0.2">
      <c r="A96" s="92">
        <v>8</v>
      </c>
      <c r="B96" s="91" t="s">
        <v>163</v>
      </c>
      <c r="C96" s="91" t="s">
        <v>189</v>
      </c>
      <c r="D96" s="93" t="s">
        <v>44</v>
      </c>
      <c r="E96" s="91" t="s">
        <v>19</v>
      </c>
      <c r="F96" s="56">
        <v>3</v>
      </c>
      <c r="G96" s="94"/>
      <c r="H96" s="94">
        <v>72.7</v>
      </c>
      <c r="I96" s="94">
        <f t="shared" si="28"/>
        <v>72.7</v>
      </c>
      <c r="J96" s="94">
        <f t="shared" si="29"/>
        <v>0</v>
      </c>
      <c r="K96" s="94">
        <f t="shared" si="30"/>
        <v>72.7</v>
      </c>
      <c r="L96" s="93">
        <f t="shared" si="31"/>
        <v>1</v>
      </c>
      <c r="M96" s="93">
        <f t="shared" si="31"/>
        <v>0</v>
      </c>
      <c r="N96" s="93">
        <f t="shared" si="31"/>
        <v>1</v>
      </c>
      <c r="O96" s="93">
        <v>3</v>
      </c>
      <c r="P96" s="93"/>
      <c r="Q96" s="93">
        <f t="shared" si="26"/>
        <v>3</v>
      </c>
      <c r="R96" s="91" t="s">
        <v>32</v>
      </c>
      <c r="S96" s="91"/>
      <c r="T96" s="35"/>
      <c r="U96" s="91" t="s">
        <v>190</v>
      </c>
      <c r="V96" s="35">
        <v>42815</v>
      </c>
      <c r="W96" s="35">
        <v>44926</v>
      </c>
      <c r="X96" s="91" t="s">
        <v>33</v>
      </c>
      <c r="Y96" s="35" t="s">
        <v>65</v>
      </c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s="1" customFormat="1" ht="24.95" customHeight="1" x14ac:dyDescent="0.2">
      <c r="A97" s="92">
        <v>8</v>
      </c>
      <c r="B97" s="91" t="s">
        <v>163</v>
      </c>
      <c r="C97" s="91" t="s">
        <v>189</v>
      </c>
      <c r="D97" s="93" t="s">
        <v>45</v>
      </c>
      <c r="E97" s="91" t="s">
        <v>18</v>
      </c>
      <c r="F97" s="56">
        <v>1</v>
      </c>
      <c r="G97" s="94"/>
      <c r="H97" s="94">
        <v>33.5</v>
      </c>
      <c r="I97" s="94">
        <f t="shared" si="28"/>
        <v>33.5</v>
      </c>
      <c r="J97" s="94">
        <f t="shared" si="29"/>
        <v>33.5</v>
      </c>
      <c r="K97" s="94">
        <f t="shared" si="30"/>
        <v>0</v>
      </c>
      <c r="L97" s="93">
        <f t="shared" si="31"/>
        <v>1</v>
      </c>
      <c r="M97" s="93">
        <f t="shared" si="31"/>
        <v>1</v>
      </c>
      <c r="N97" s="93">
        <f t="shared" si="31"/>
        <v>0</v>
      </c>
      <c r="O97" s="93">
        <v>1</v>
      </c>
      <c r="P97" s="93"/>
      <c r="Q97" s="93">
        <f t="shared" si="26"/>
        <v>1</v>
      </c>
      <c r="R97" s="91" t="s">
        <v>32</v>
      </c>
      <c r="S97" s="91"/>
      <c r="T97" s="35"/>
      <c r="U97" s="91" t="s">
        <v>190</v>
      </c>
      <c r="V97" s="35">
        <v>42815</v>
      </c>
      <c r="W97" s="35">
        <v>44926</v>
      </c>
      <c r="X97" s="91" t="s">
        <v>33</v>
      </c>
      <c r="Y97" s="35" t="s">
        <v>65</v>
      </c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s="1" customFormat="1" ht="24.95" customHeight="1" x14ac:dyDescent="0.2">
      <c r="A98" s="92">
        <v>8</v>
      </c>
      <c r="B98" s="91" t="s">
        <v>163</v>
      </c>
      <c r="C98" s="91" t="s">
        <v>189</v>
      </c>
      <c r="D98" s="93" t="s">
        <v>48</v>
      </c>
      <c r="E98" s="91" t="s">
        <v>19</v>
      </c>
      <c r="F98" s="56">
        <v>2</v>
      </c>
      <c r="G98" s="94"/>
      <c r="H98" s="94">
        <v>54.1</v>
      </c>
      <c r="I98" s="94">
        <f t="shared" si="28"/>
        <v>54.1</v>
      </c>
      <c r="J98" s="94">
        <f t="shared" si="29"/>
        <v>0</v>
      </c>
      <c r="K98" s="94">
        <f t="shared" si="30"/>
        <v>54.1</v>
      </c>
      <c r="L98" s="93">
        <f t="shared" si="31"/>
        <v>1</v>
      </c>
      <c r="M98" s="93">
        <f t="shared" si="31"/>
        <v>0</v>
      </c>
      <c r="N98" s="93">
        <f t="shared" si="31"/>
        <v>1</v>
      </c>
      <c r="O98" s="93">
        <v>2</v>
      </c>
      <c r="P98" s="93"/>
      <c r="Q98" s="93">
        <f t="shared" si="26"/>
        <v>2</v>
      </c>
      <c r="R98" s="91" t="s">
        <v>32</v>
      </c>
      <c r="S98" s="91"/>
      <c r="T98" s="35"/>
      <c r="U98" s="91" t="s">
        <v>190</v>
      </c>
      <c r="V98" s="35">
        <v>42815</v>
      </c>
      <c r="W98" s="35">
        <v>44926</v>
      </c>
      <c r="X98" s="91" t="s">
        <v>33</v>
      </c>
      <c r="Y98" s="35" t="s">
        <v>65</v>
      </c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s="1" customFormat="1" ht="24.95" customHeight="1" x14ac:dyDescent="0.2">
      <c r="A99" s="92">
        <v>8</v>
      </c>
      <c r="B99" s="91" t="s">
        <v>163</v>
      </c>
      <c r="C99" s="91" t="s">
        <v>189</v>
      </c>
      <c r="D99" s="93" t="s">
        <v>49</v>
      </c>
      <c r="E99" s="91" t="s">
        <v>19</v>
      </c>
      <c r="F99" s="56">
        <v>1</v>
      </c>
      <c r="G99" s="94"/>
      <c r="H99" s="94">
        <v>54</v>
      </c>
      <c r="I99" s="94">
        <f t="shared" si="28"/>
        <v>54</v>
      </c>
      <c r="J99" s="94">
        <f t="shared" si="29"/>
        <v>0</v>
      </c>
      <c r="K99" s="94">
        <f t="shared" si="30"/>
        <v>54</v>
      </c>
      <c r="L99" s="93">
        <f t="shared" si="31"/>
        <v>1</v>
      </c>
      <c r="M99" s="93">
        <f t="shared" si="31"/>
        <v>0</v>
      </c>
      <c r="N99" s="93">
        <f t="shared" si="31"/>
        <v>1</v>
      </c>
      <c r="O99" s="93">
        <v>2</v>
      </c>
      <c r="P99" s="93"/>
      <c r="Q99" s="93">
        <f t="shared" si="26"/>
        <v>2</v>
      </c>
      <c r="R99" s="91" t="s">
        <v>32</v>
      </c>
      <c r="S99" s="91"/>
      <c r="T99" s="35"/>
      <c r="U99" s="91" t="s">
        <v>190</v>
      </c>
      <c r="V99" s="35">
        <v>42815</v>
      </c>
      <c r="W99" s="35">
        <v>44926</v>
      </c>
      <c r="X99" s="91" t="s">
        <v>33</v>
      </c>
      <c r="Y99" s="35" t="s">
        <v>65</v>
      </c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s="1" customFormat="1" ht="24.95" customHeight="1" x14ac:dyDescent="0.2">
      <c r="A100" s="92">
        <v>8</v>
      </c>
      <c r="B100" s="91" t="s">
        <v>163</v>
      </c>
      <c r="C100" s="91" t="s">
        <v>189</v>
      </c>
      <c r="D100" s="93" t="s">
        <v>50</v>
      </c>
      <c r="E100" s="91" t="s">
        <v>19</v>
      </c>
      <c r="F100" s="56">
        <v>3</v>
      </c>
      <c r="G100" s="94"/>
      <c r="H100" s="94">
        <v>73.3</v>
      </c>
      <c r="I100" s="94">
        <f t="shared" si="28"/>
        <v>73.3</v>
      </c>
      <c r="J100" s="94">
        <f t="shared" si="29"/>
        <v>0</v>
      </c>
      <c r="K100" s="94">
        <f t="shared" si="30"/>
        <v>73.3</v>
      </c>
      <c r="L100" s="93">
        <f t="shared" si="31"/>
        <v>1</v>
      </c>
      <c r="M100" s="93">
        <f t="shared" si="31"/>
        <v>0</v>
      </c>
      <c r="N100" s="93">
        <f t="shared" si="31"/>
        <v>1</v>
      </c>
      <c r="O100" s="93">
        <v>2</v>
      </c>
      <c r="P100" s="93"/>
      <c r="Q100" s="93">
        <f t="shared" si="26"/>
        <v>2</v>
      </c>
      <c r="R100" s="91" t="s">
        <v>32</v>
      </c>
      <c r="S100" s="91"/>
      <c r="T100" s="35"/>
      <c r="U100" s="91" t="s">
        <v>190</v>
      </c>
      <c r="V100" s="35">
        <v>42815</v>
      </c>
      <c r="W100" s="35">
        <v>44926</v>
      </c>
      <c r="X100" s="91" t="s">
        <v>33</v>
      </c>
      <c r="Y100" s="35" t="s">
        <v>65</v>
      </c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s="1" customFormat="1" ht="24.95" customHeight="1" x14ac:dyDescent="0.2">
      <c r="A101" s="92">
        <v>8</v>
      </c>
      <c r="B101" s="91" t="s">
        <v>163</v>
      </c>
      <c r="C101" s="91" t="s">
        <v>189</v>
      </c>
      <c r="D101" s="93" t="s">
        <v>51</v>
      </c>
      <c r="E101" s="91" t="s">
        <v>19</v>
      </c>
      <c r="F101" s="56">
        <v>2</v>
      </c>
      <c r="G101" s="94"/>
      <c r="H101" s="94">
        <v>49.9</v>
      </c>
      <c r="I101" s="94">
        <f t="shared" si="28"/>
        <v>49.9</v>
      </c>
      <c r="J101" s="94">
        <f t="shared" si="29"/>
        <v>0</v>
      </c>
      <c r="K101" s="94">
        <f t="shared" si="30"/>
        <v>49.9</v>
      </c>
      <c r="L101" s="93">
        <f t="shared" si="31"/>
        <v>1</v>
      </c>
      <c r="M101" s="93">
        <f t="shared" si="31"/>
        <v>0</v>
      </c>
      <c r="N101" s="93">
        <f t="shared" si="31"/>
        <v>1</v>
      </c>
      <c r="O101" s="93">
        <v>4</v>
      </c>
      <c r="P101" s="93"/>
      <c r="Q101" s="93">
        <f t="shared" si="26"/>
        <v>4</v>
      </c>
      <c r="R101" s="91" t="s">
        <v>32</v>
      </c>
      <c r="S101" s="91"/>
      <c r="T101" s="35"/>
      <c r="U101" s="91" t="s">
        <v>190</v>
      </c>
      <c r="V101" s="35">
        <v>42815</v>
      </c>
      <c r="W101" s="35">
        <v>44926</v>
      </c>
      <c r="X101" s="91" t="s">
        <v>33</v>
      </c>
      <c r="Y101" s="35" t="s">
        <v>65</v>
      </c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s="6" customFormat="1" ht="24.95" customHeight="1" x14ac:dyDescent="0.2">
      <c r="A102" s="22">
        <v>8</v>
      </c>
      <c r="B102" s="34" t="s">
        <v>163</v>
      </c>
      <c r="C102" s="34" t="s">
        <v>189</v>
      </c>
      <c r="D102" s="57">
        <f>COUNTA(D85:D101)</f>
        <v>17</v>
      </c>
      <c r="E102" s="34" t="s">
        <v>46</v>
      </c>
      <c r="F102" s="58"/>
      <c r="G102" s="59">
        <v>1099.5</v>
      </c>
      <c r="H102" s="59">
        <f t="shared" ref="H102:O102" si="32">SUM(H85:H101)</f>
        <v>863.3</v>
      </c>
      <c r="I102" s="59">
        <f t="shared" si="32"/>
        <v>863.3</v>
      </c>
      <c r="J102" s="59">
        <f t="shared" si="32"/>
        <v>96.3</v>
      </c>
      <c r="K102" s="59">
        <f t="shared" si="32"/>
        <v>766.99999999999989</v>
      </c>
      <c r="L102" s="57">
        <f t="shared" si="32"/>
        <v>17</v>
      </c>
      <c r="M102" s="57">
        <f t="shared" si="32"/>
        <v>3</v>
      </c>
      <c r="N102" s="57">
        <f t="shared" si="32"/>
        <v>14</v>
      </c>
      <c r="O102" s="57">
        <f t="shared" si="32"/>
        <v>39</v>
      </c>
      <c r="P102" s="57"/>
      <c r="Q102" s="57">
        <f t="shared" si="26"/>
        <v>39</v>
      </c>
      <c r="R102" s="34"/>
      <c r="S102" s="34"/>
      <c r="T102" s="42"/>
      <c r="U102" s="34" t="s">
        <v>190</v>
      </c>
      <c r="V102" s="42">
        <v>42815</v>
      </c>
      <c r="W102" s="42">
        <v>44926</v>
      </c>
      <c r="X102" s="34" t="s">
        <v>33</v>
      </c>
      <c r="Y102" s="42" t="s">
        <v>65</v>
      </c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</row>
    <row r="103" spans="1:37" s="1" customFormat="1" ht="24.95" customHeight="1" x14ac:dyDescent="0.2">
      <c r="A103" s="92">
        <v>9</v>
      </c>
      <c r="B103" s="91" t="s">
        <v>163</v>
      </c>
      <c r="C103" s="91" t="s">
        <v>193</v>
      </c>
      <c r="D103" s="93" t="s">
        <v>31</v>
      </c>
      <c r="E103" s="91" t="s">
        <v>18</v>
      </c>
      <c r="F103" s="56">
        <v>3</v>
      </c>
      <c r="G103" s="94"/>
      <c r="H103" s="94">
        <v>77.900000000000006</v>
      </c>
      <c r="I103" s="94">
        <f>IF(R103="Подлежит расселению",H103,IF(R103="Расселено",0,IF(R103="Пустующие",0,IF(R103="В суде",H103))))</f>
        <v>0</v>
      </c>
      <c r="J103" s="94">
        <f>IF(E103="Муниципальная",I103,IF(E103="Частная",0))</f>
        <v>0</v>
      </c>
      <c r="K103" s="94">
        <f>IF(E103="Муниципальная",0,IF(E103="Частная",I103))</f>
        <v>0</v>
      </c>
      <c r="L103" s="93">
        <f t="shared" ref="L103:N105" si="33">IF(I103&gt;0,1,IF(I103=0,0))</f>
        <v>0</v>
      </c>
      <c r="M103" s="93">
        <f t="shared" si="33"/>
        <v>0</v>
      </c>
      <c r="N103" s="93">
        <f t="shared" si="33"/>
        <v>0</v>
      </c>
      <c r="O103" s="93">
        <v>0</v>
      </c>
      <c r="P103" s="93"/>
      <c r="Q103" s="93">
        <f t="shared" si="26"/>
        <v>0</v>
      </c>
      <c r="R103" s="91" t="s">
        <v>67</v>
      </c>
      <c r="S103" s="91"/>
      <c r="T103" s="35"/>
      <c r="U103" s="91" t="s">
        <v>194</v>
      </c>
      <c r="V103" s="35">
        <v>42815</v>
      </c>
      <c r="W103" s="35">
        <v>44926</v>
      </c>
      <c r="X103" s="91" t="s">
        <v>33</v>
      </c>
      <c r="Y103" s="35" t="s">
        <v>65</v>
      </c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s="1" customFormat="1" ht="24.95" customHeight="1" x14ac:dyDescent="0.2">
      <c r="A104" s="92">
        <v>9</v>
      </c>
      <c r="B104" s="91" t="s">
        <v>163</v>
      </c>
      <c r="C104" s="91" t="s">
        <v>193</v>
      </c>
      <c r="D104" s="93" t="s">
        <v>35</v>
      </c>
      <c r="E104" s="91" t="s">
        <v>19</v>
      </c>
      <c r="F104" s="56">
        <v>3</v>
      </c>
      <c r="G104" s="94"/>
      <c r="H104" s="94">
        <v>54.9</v>
      </c>
      <c r="I104" s="94">
        <f>IF(R104="Подлежит расселению",H104,IF(R104="Расселено",0,IF(R104="Пустующие",0,IF(R104="В суде",H104))))</f>
        <v>54.9</v>
      </c>
      <c r="J104" s="94">
        <f>IF(E104="Муниципальная",I104,IF(E104="Частная",0))</f>
        <v>0</v>
      </c>
      <c r="K104" s="94">
        <f>IF(E104="Муниципальная",0,IF(E104="Частная",I104))</f>
        <v>54.9</v>
      </c>
      <c r="L104" s="93">
        <f t="shared" si="33"/>
        <v>1</v>
      </c>
      <c r="M104" s="93">
        <f t="shared" si="33"/>
        <v>0</v>
      </c>
      <c r="N104" s="93">
        <f t="shared" si="33"/>
        <v>1</v>
      </c>
      <c r="O104" s="93">
        <v>3</v>
      </c>
      <c r="P104" s="93"/>
      <c r="Q104" s="93">
        <f t="shared" si="26"/>
        <v>3</v>
      </c>
      <c r="R104" s="91" t="s">
        <v>32</v>
      </c>
      <c r="S104" s="91"/>
      <c r="T104" s="35"/>
      <c r="U104" s="91" t="s">
        <v>194</v>
      </c>
      <c r="V104" s="35">
        <v>42815</v>
      </c>
      <c r="W104" s="35">
        <v>44926</v>
      </c>
      <c r="X104" s="91" t="s">
        <v>33</v>
      </c>
      <c r="Y104" s="35" t="s">
        <v>65</v>
      </c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s="1" customFormat="1" ht="24.95" customHeight="1" x14ac:dyDescent="0.2">
      <c r="A105" s="92">
        <v>9</v>
      </c>
      <c r="B105" s="91" t="s">
        <v>163</v>
      </c>
      <c r="C105" s="91" t="s">
        <v>193</v>
      </c>
      <c r="D105" s="93" t="s">
        <v>36</v>
      </c>
      <c r="E105" s="91" t="s">
        <v>19</v>
      </c>
      <c r="F105" s="56">
        <v>2</v>
      </c>
      <c r="G105" s="94"/>
      <c r="H105" s="94">
        <v>65.2</v>
      </c>
      <c r="I105" s="94">
        <f>IF(R105="Подлежит расселению",H105,IF(R105="Расселено",0,IF(R105="Пустующие",0,IF(R105="В суде",H105))))</f>
        <v>65.2</v>
      </c>
      <c r="J105" s="94">
        <f>IF(E105="Муниципальная",I105,IF(E105="Частная",0))</f>
        <v>0</v>
      </c>
      <c r="K105" s="94">
        <f>IF(E105="Муниципальная",0,IF(E105="Частная",I105))</f>
        <v>65.2</v>
      </c>
      <c r="L105" s="93">
        <f t="shared" si="33"/>
        <v>1</v>
      </c>
      <c r="M105" s="93">
        <f t="shared" si="33"/>
        <v>0</v>
      </c>
      <c r="N105" s="93">
        <f t="shared" si="33"/>
        <v>1</v>
      </c>
      <c r="O105" s="93">
        <v>3</v>
      </c>
      <c r="P105" s="93"/>
      <c r="Q105" s="93">
        <f t="shared" si="26"/>
        <v>3</v>
      </c>
      <c r="R105" s="91" t="s">
        <v>32</v>
      </c>
      <c r="S105" s="91"/>
      <c r="T105" s="35"/>
      <c r="U105" s="91" t="s">
        <v>194</v>
      </c>
      <c r="V105" s="35">
        <v>42815</v>
      </c>
      <c r="W105" s="35">
        <v>44926</v>
      </c>
      <c r="X105" s="91" t="s">
        <v>33</v>
      </c>
      <c r="Y105" s="35" t="s">
        <v>65</v>
      </c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s="6" customFormat="1" ht="24.95" customHeight="1" x14ac:dyDescent="0.2">
      <c r="A106" s="22">
        <v>9</v>
      </c>
      <c r="B106" s="34" t="s">
        <v>163</v>
      </c>
      <c r="C106" s="34" t="s">
        <v>193</v>
      </c>
      <c r="D106" s="57">
        <f>COUNTA(D103:D105)</f>
        <v>3</v>
      </c>
      <c r="E106" s="34" t="s">
        <v>46</v>
      </c>
      <c r="F106" s="58"/>
      <c r="G106" s="59">
        <v>219.4</v>
      </c>
      <c r="H106" s="59">
        <f t="shared" ref="H106:O106" si="34">SUM(H103:H105)</f>
        <v>198</v>
      </c>
      <c r="I106" s="59">
        <f t="shared" si="34"/>
        <v>120.1</v>
      </c>
      <c r="J106" s="59">
        <f t="shared" si="34"/>
        <v>0</v>
      </c>
      <c r="K106" s="59">
        <f t="shared" si="34"/>
        <v>120.1</v>
      </c>
      <c r="L106" s="57">
        <f t="shared" si="34"/>
        <v>2</v>
      </c>
      <c r="M106" s="57">
        <f t="shared" si="34"/>
        <v>0</v>
      </c>
      <c r="N106" s="57">
        <f t="shared" si="34"/>
        <v>2</v>
      </c>
      <c r="O106" s="57">
        <f t="shared" si="34"/>
        <v>6</v>
      </c>
      <c r="P106" s="57"/>
      <c r="Q106" s="57">
        <f t="shared" si="26"/>
        <v>6</v>
      </c>
      <c r="R106" s="34"/>
      <c r="S106" s="34"/>
      <c r="T106" s="42"/>
      <c r="U106" s="34" t="s">
        <v>194</v>
      </c>
      <c r="V106" s="42">
        <v>42815</v>
      </c>
      <c r="W106" s="42">
        <v>44926</v>
      </c>
      <c r="X106" s="34" t="s">
        <v>33</v>
      </c>
      <c r="Y106" s="42" t="s">
        <v>65</v>
      </c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</row>
    <row r="107" spans="1:37" s="1" customFormat="1" ht="24.95" customHeight="1" x14ac:dyDescent="0.2">
      <c r="A107" s="92">
        <v>10</v>
      </c>
      <c r="B107" s="91" t="s">
        <v>163</v>
      </c>
      <c r="C107" s="91" t="s">
        <v>195</v>
      </c>
      <c r="D107" s="93" t="s">
        <v>31</v>
      </c>
      <c r="E107" s="91" t="s">
        <v>18</v>
      </c>
      <c r="F107" s="56">
        <v>2</v>
      </c>
      <c r="G107" s="94"/>
      <c r="H107" s="94">
        <v>36.5</v>
      </c>
      <c r="I107" s="94">
        <f t="shared" ref="I107:I115" si="35">IF(R107="Подлежит расселению",H107,IF(R107="Расселено",0,IF(R107="Пустующие",0,IF(R107="В суде",H107))))</f>
        <v>36.5</v>
      </c>
      <c r="J107" s="94">
        <f t="shared" ref="J107:J115" si="36">IF(E107="Муниципальная",I107,IF(E107="Частная",0))</f>
        <v>36.5</v>
      </c>
      <c r="K107" s="94">
        <f t="shared" ref="K107:K115" si="37">IF(E107="Муниципальная",0,IF(E107="Частная",I107))</f>
        <v>0</v>
      </c>
      <c r="L107" s="93">
        <f t="shared" ref="L107:N115" si="38">IF(I107&gt;0,1,IF(I107=0,0))</f>
        <v>1</v>
      </c>
      <c r="M107" s="93">
        <f t="shared" si="38"/>
        <v>1</v>
      </c>
      <c r="N107" s="93">
        <f t="shared" si="38"/>
        <v>0</v>
      </c>
      <c r="O107" s="93">
        <v>3</v>
      </c>
      <c r="P107" s="93"/>
      <c r="Q107" s="93">
        <f t="shared" si="26"/>
        <v>3</v>
      </c>
      <c r="R107" s="91" t="s">
        <v>32</v>
      </c>
      <c r="S107" s="91"/>
      <c r="T107" s="35"/>
      <c r="U107" s="91" t="s">
        <v>196</v>
      </c>
      <c r="V107" s="35">
        <v>42892</v>
      </c>
      <c r="W107" s="35">
        <v>44926</v>
      </c>
      <c r="X107" s="91" t="s">
        <v>33</v>
      </c>
      <c r="Y107" s="35" t="s">
        <v>65</v>
      </c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s="1" customFormat="1" ht="24.95" customHeight="1" x14ac:dyDescent="0.2">
      <c r="A108" s="92">
        <v>10</v>
      </c>
      <c r="B108" s="91" t="s">
        <v>163</v>
      </c>
      <c r="C108" s="91" t="s">
        <v>195</v>
      </c>
      <c r="D108" s="93" t="s">
        <v>35</v>
      </c>
      <c r="E108" s="91" t="s">
        <v>18</v>
      </c>
      <c r="F108" s="56">
        <v>1</v>
      </c>
      <c r="G108" s="94"/>
      <c r="H108" s="94">
        <v>14.4</v>
      </c>
      <c r="I108" s="94">
        <f t="shared" si="35"/>
        <v>0</v>
      </c>
      <c r="J108" s="94">
        <f t="shared" si="36"/>
        <v>0</v>
      </c>
      <c r="K108" s="94">
        <f t="shared" si="37"/>
        <v>0</v>
      </c>
      <c r="L108" s="93">
        <f t="shared" si="38"/>
        <v>0</v>
      </c>
      <c r="M108" s="93">
        <f t="shared" si="38"/>
        <v>0</v>
      </c>
      <c r="N108" s="93">
        <f t="shared" si="38"/>
        <v>0</v>
      </c>
      <c r="O108" s="93">
        <v>0</v>
      </c>
      <c r="P108" s="93"/>
      <c r="Q108" s="93">
        <f t="shared" si="26"/>
        <v>0</v>
      </c>
      <c r="R108" s="91" t="s">
        <v>67</v>
      </c>
      <c r="S108" s="91"/>
      <c r="T108" s="35"/>
      <c r="U108" s="91" t="s">
        <v>196</v>
      </c>
      <c r="V108" s="35">
        <v>42892</v>
      </c>
      <c r="W108" s="35">
        <v>44926</v>
      </c>
      <c r="X108" s="91" t="s">
        <v>33</v>
      </c>
      <c r="Y108" s="35" t="s">
        <v>65</v>
      </c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s="1" customFormat="1" ht="24.95" customHeight="1" x14ac:dyDescent="0.2">
      <c r="A109" s="92">
        <v>10</v>
      </c>
      <c r="B109" s="91" t="s">
        <v>163</v>
      </c>
      <c r="C109" s="91" t="s">
        <v>195</v>
      </c>
      <c r="D109" s="93" t="s">
        <v>36</v>
      </c>
      <c r="E109" s="91" t="s">
        <v>18</v>
      </c>
      <c r="F109" s="56">
        <v>2</v>
      </c>
      <c r="G109" s="94"/>
      <c r="H109" s="94">
        <v>51.4</v>
      </c>
      <c r="I109" s="94">
        <f t="shared" si="35"/>
        <v>0</v>
      </c>
      <c r="J109" s="94">
        <f t="shared" si="36"/>
        <v>0</v>
      </c>
      <c r="K109" s="94">
        <f t="shared" si="37"/>
        <v>0</v>
      </c>
      <c r="L109" s="93">
        <f t="shared" si="38"/>
        <v>0</v>
      </c>
      <c r="M109" s="93">
        <f t="shared" si="38"/>
        <v>0</v>
      </c>
      <c r="N109" s="93">
        <f t="shared" si="38"/>
        <v>0</v>
      </c>
      <c r="O109" s="93">
        <v>0</v>
      </c>
      <c r="P109" s="93"/>
      <c r="Q109" s="93">
        <f t="shared" si="26"/>
        <v>0</v>
      </c>
      <c r="R109" s="91" t="s">
        <v>67</v>
      </c>
      <c r="S109" s="91"/>
      <c r="T109" s="35"/>
      <c r="U109" s="91" t="s">
        <v>196</v>
      </c>
      <c r="V109" s="35">
        <v>42892</v>
      </c>
      <c r="W109" s="35">
        <v>44926</v>
      </c>
      <c r="X109" s="91" t="s">
        <v>33</v>
      </c>
      <c r="Y109" s="35" t="s">
        <v>65</v>
      </c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s="1" customFormat="1" ht="24.95" customHeight="1" x14ac:dyDescent="0.2">
      <c r="A110" s="92">
        <v>10</v>
      </c>
      <c r="B110" s="91" t="s">
        <v>163</v>
      </c>
      <c r="C110" s="91" t="s">
        <v>195</v>
      </c>
      <c r="D110" s="93" t="s">
        <v>37</v>
      </c>
      <c r="E110" s="91" t="s">
        <v>18</v>
      </c>
      <c r="F110" s="56">
        <v>2</v>
      </c>
      <c r="G110" s="94"/>
      <c r="H110" s="94">
        <v>26.5</v>
      </c>
      <c r="I110" s="94">
        <f t="shared" si="35"/>
        <v>26.5</v>
      </c>
      <c r="J110" s="94">
        <f t="shared" si="36"/>
        <v>26.5</v>
      </c>
      <c r="K110" s="94">
        <f t="shared" si="37"/>
        <v>0</v>
      </c>
      <c r="L110" s="93">
        <f t="shared" si="38"/>
        <v>1</v>
      </c>
      <c r="M110" s="93">
        <f t="shared" si="38"/>
        <v>1</v>
      </c>
      <c r="N110" s="93">
        <f t="shared" si="38"/>
        <v>0</v>
      </c>
      <c r="O110" s="93">
        <v>2</v>
      </c>
      <c r="P110" s="93"/>
      <c r="Q110" s="93">
        <f t="shared" si="26"/>
        <v>2</v>
      </c>
      <c r="R110" s="91" t="s">
        <v>32</v>
      </c>
      <c r="S110" s="91"/>
      <c r="T110" s="35"/>
      <c r="U110" s="91" t="s">
        <v>196</v>
      </c>
      <c r="V110" s="35">
        <v>42892</v>
      </c>
      <c r="W110" s="35">
        <v>44926</v>
      </c>
      <c r="X110" s="91" t="s">
        <v>33</v>
      </c>
      <c r="Y110" s="35" t="s">
        <v>65</v>
      </c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s="1" customFormat="1" ht="24.95" customHeight="1" x14ac:dyDescent="0.2">
      <c r="A111" s="92">
        <v>10</v>
      </c>
      <c r="B111" s="91" t="s">
        <v>163</v>
      </c>
      <c r="C111" s="91" t="s">
        <v>195</v>
      </c>
      <c r="D111" s="93" t="s">
        <v>38</v>
      </c>
      <c r="E111" s="91" t="s">
        <v>19</v>
      </c>
      <c r="F111" s="56">
        <v>1</v>
      </c>
      <c r="G111" s="94"/>
      <c r="H111" s="94">
        <v>37.5</v>
      </c>
      <c r="I111" s="94">
        <f t="shared" si="35"/>
        <v>37.5</v>
      </c>
      <c r="J111" s="94">
        <f t="shared" si="36"/>
        <v>0</v>
      </c>
      <c r="K111" s="94">
        <f t="shared" si="37"/>
        <v>37.5</v>
      </c>
      <c r="L111" s="93">
        <f t="shared" si="38"/>
        <v>1</v>
      </c>
      <c r="M111" s="93">
        <f t="shared" si="38"/>
        <v>0</v>
      </c>
      <c r="N111" s="93">
        <f t="shared" si="38"/>
        <v>1</v>
      </c>
      <c r="O111" s="93">
        <v>4</v>
      </c>
      <c r="P111" s="93"/>
      <c r="Q111" s="93">
        <f t="shared" si="26"/>
        <v>4</v>
      </c>
      <c r="R111" s="91" t="s">
        <v>32</v>
      </c>
      <c r="S111" s="91"/>
      <c r="T111" s="35"/>
      <c r="U111" s="91" t="s">
        <v>196</v>
      </c>
      <c r="V111" s="35">
        <v>42892</v>
      </c>
      <c r="W111" s="35">
        <v>44926</v>
      </c>
      <c r="X111" s="91" t="s">
        <v>33</v>
      </c>
      <c r="Y111" s="35" t="s">
        <v>65</v>
      </c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s="1" customFormat="1" ht="24.95" customHeight="1" x14ac:dyDescent="0.2">
      <c r="A112" s="92">
        <v>10</v>
      </c>
      <c r="B112" s="91" t="s">
        <v>163</v>
      </c>
      <c r="C112" s="91" t="s">
        <v>195</v>
      </c>
      <c r="D112" s="93" t="s">
        <v>39</v>
      </c>
      <c r="E112" s="91" t="s">
        <v>19</v>
      </c>
      <c r="F112" s="56">
        <v>2</v>
      </c>
      <c r="G112" s="94"/>
      <c r="H112" s="94">
        <v>36.700000000000003</v>
      </c>
      <c r="I112" s="94">
        <f t="shared" si="35"/>
        <v>36.700000000000003</v>
      </c>
      <c r="J112" s="94">
        <f t="shared" si="36"/>
        <v>0</v>
      </c>
      <c r="K112" s="94">
        <f t="shared" si="37"/>
        <v>36.700000000000003</v>
      </c>
      <c r="L112" s="93">
        <f t="shared" si="38"/>
        <v>1</v>
      </c>
      <c r="M112" s="93">
        <f t="shared" si="38"/>
        <v>0</v>
      </c>
      <c r="N112" s="93">
        <f t="shared" si="38"/>
        <v>1</v>
      </c>
      <c r="O112" s="93">
        <v>2</v>
      </c>
      <c r="P112" s="93"/>
      <c r="Q112" s="93">
        <f t="shared" si="26"/>
        <v>2</v>
      </c>
      <c r="R112" s="91" t="s">
        <v>32</v>
      </c>
      <c r="S112" s="91"/>
      <c r="T112" s="35"/>
      <c r="U112" s="91" t="s">
        <v>196</v>
      </c>
      <c r="V112" s="35">
        <v>42892</v>
      </c>
      <c r="W112" s="35">
        <v>44926</v>
      </c>
      <c r="X112" s="91" t="s">
        <v>33</v>
      </c>
      <c r="Y112" s="35" t="s">
        <v>65</v>
      </c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s="1" customFormat="1" ht="24.95" customHeight="1" x14ac:dyDescent="0.2">
      <c r="A113" s="92">
        <v>10</v>
      </c>
      <c r="B113" s="91" t="s">
        <v>163</v>
      </c>
      <c r="C113" s="91" t="s">
        <v>195</v>
      </c>
      <c r="D113" s="93" t="s">
        <v>41</v>
      </c>
      <c r="E113" s="91" t="s">
        <v>18</v>
      </c>
      <c r="F113" s="56">
        <v>2</v>
      </c>
      <c r="G113" s="94"/>
      <c r="H113" s="94">
        <v>54.6</v>
      </c>
      <c r="I113" s="94">
        <f t="shared" si="35"/>
        <v>54.6</v>
      </c>
      <c r="J113" s="94">
        <f t="shared" si="36"/>
        <v>54.6</v>
      </c>
      <c r="K113" s="94">
        <f t="shared" si="37"/>
        <v>0</v>
      </c>
      <c r="L113" s="93">
        <f t="shared" si="38"/>
        <v>1</v>
      </c>
      <c r="M113" s="93">
        <f t="shared" si="38"/>
        <v>1</v>
      </c>
      <c r="N113" s="93">
        <f t="shared" si="38"/>
        <v>0</v>
      </c>
      <c r="O113" s="93">
        <v>5</v>
      </c>
      <c r="P113" s="93"/>
      <c r="Q113" s="93">
        <f t="shared" si="26"/>
        <v>5</v>
      </c>
      <c r="R113" s="91" t="s">
        <v>32</v>
      </c>
      <c r="S113" s="91"/>
      <c r="T113" s="35"/>
      <c r="U113" s="91" t="s">
        <v>196</v>
      </c>
      <c r="V113" s="35">
        <v>42892</v>
      </c>
      <c r="W113" s="35">
        <v>44926</v>
      </c>
      <c r="X113" s="91" t="s">
        <v>33</v>
      </c>
      <c r="Y113" s="35" t="s">
        <v>65</v>
      </c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s="1" customFormat="1" ht="24.95" customHeight="1" x14ac:dyDescent="0.2">
      <c r="A114" s="92">
        <v>10</v>
      </c>
      <c r="B114" s="91" t="s">
        <v>163</v>
      </c>
      <c r="C114" s="91" t="s">
        <v>195</v>
      </c>
      <c r="D114" s="93" t="s">
        <v>42</v>
      </c>
      <c r="E114" s="91" t="s">
        <v>18</v>
      </c>
      <c r="F114" s="56">
        <v>2</v>
      </c>
      <c r="G114" s="94"/>
      <c r="H114" s="94">
        <v>48.7</v>
      </c>
      <c r="I114" s="94">
        <f t="shared" si="35"/>
        <v>0</v>
      </c>
      <c r="J114" s="94">
        <f t="shared" si="36"/>
        <v>0</v>
      </c>
      <c r="K114" s="94">
        <f t="shared" si="37"/>
        <v>0</v>
      </c>
      <c r="L114" s="93">
        <f t="shared" si="38"/>
        <v>0</v>
      </c>
      <c r="M114" s="93">
        <f t="shared" si="38"/>
        <v>0</v>
      </c>
      <c r="N114" s="93">
        <f t="shared" si="38"/>
        <v>0</v>
      </c>
      <c r="O114" s="93">
        <v>0</v>
      </c>
      <c r="P114" s="93"/>
      <c r="Q114" s="93">
        <f t="shared" si="26"/>
        <v>0</v>
      </c>
      <c r="R114" s="91" t="s">
        <v>67</v>
      </c>
      <c r="S114" s="91"/>
      <c r="T114" s="35"/>
      <c r="U114" s="91" t="s">
        <v>196</v>
      </c>
      <c r="V114" s="35">
        <v>42892</v>
      </c>
      <c r="W114" s="35">
        <v>44926</v>
      </c>
      <c r="X114" s="91" t="s">
        <v>33</v>
      </c>
      <c r="Y114" s="35" t="s">
        <v>65</v>
      </c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s="1" customFormat="1" ht="24.95" customHeight="1" x14ac:dyDescent="0.2">
      <c r="A115" s="92">
        <v>10</v>
      </c>
      <c r="B115" s="91" t="s">
        <v>163</v>
      </c>
      <c r="C115" s="91" t="s">
        <v>195</v>
      </c>
      <c r="D115" s="93" t="s">
        <v>43</v>
      </c>
      <c r="E115" s="91" t="s">
        <v>19</v>
      </c>
      <c r="F115" s="56">
        <v>1</v>
      </c>
      <c r="G115" s="94"/>
      <c r="H115" s="94">
        <v>18.399999999999999</v>
      </c>
      <c r="I115" s="94">
        <f t="shared" si="35"/>
        <v>18.399999999999999</v>
      </c>
      <c r="J115" s="94">
        <f t="shared" si="36"/>
        <v>0</v>
      </c>
      <c r="K115" s="94">
        <f t="shared" si="37"/>
        <v>18.399999999999999</v>
      </c>
      <c r="L115" s="93">
        <f t="shared" si="38"/>
        <v>1</v>
      </c>
      <c r="M115" s="93">
        <f t="shared" si="38"/>
        <v>0</v>
      </c>
      <c r="N115" s="93">
        <f t="shared" si="38"/>
        <v>1</v>
      </c>
      <c r="O115" s="93">
        <v>2</v>
      </c>
      <c r="P115" s="93"/>
      <c r="Q115" s="93">
        <f t="shared" si="26"/>
        <v>2</v>
      </c>
      <c r="R115" s="91" t="s">
        <v>32</v>
      </c>
      <c r="S115" s="91"/>
      <c r="T115" s="35"/>
      <c r="U115" s="91" t="s">
        <v>196</v>
      </c>
      <c r="V115" s="35">
        <v>42892</v>
      </c>
      <c r="W115" s="35">
        <v>44926</v>
      </c>
      <c r="X115" s="91" t="s">
        <v>33</v>
      </c>
      <c r="Y115" s="35" t="s">
        <v>65</v>
      </c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s="6" customFormat="1" ht="24.95" customHeight="1" x14ac:dyDescent="0.2">
      <c r="A116" s="22">
        <v>10</v>
      </c>
      <c r="B116" s="34" t="s">
        <v>163</v>
      </c>
      <c r="C116" s="34" t="s">
        <v>195</v>
      </c>
      <c r="D116" s="57">
        <f>COUNTA(D107:D115)</f>
        <v>9</v>
      </c>
      <c r="E116" s="34" t="s">
        <v>46</v>
      </c>
      <c r="F116" s="58"/>
      <c r="G116" s="59">
        <v>396.4</v>
      </c>
      <c r="H116" s="59">
        <f t="shared" ref="H116:O116" si="39">SUM(H107:H115)</f>
        <v>324.7</v>
      </c>
      <c r="I116" s="59">
        <f t="shared" si="39"/>
        <v>210.2</v>
      </c>
      <c r="J116" s="59">
        <f t="shared" si="39"/>
        <v>117.6</v>
      </c>
      <c r="K116" s="59">
        <f t="shared" si="39"/>
        <v>92.6</v>
      </c>
      <c r="L116" s="57">
        <f t="shared" si="39"/>
        <v>6</v>
      </c>
      <c r="M116" s="57">
        <f t="shared" si="39"/>
        <v>3</v>
      </c>
      <c r="N116" s="57">
        <f t="shared" si="39"/>
        <v>3</v>
      </c>
      <c r="O116" s="57">
        <f t="shared" si="39"/>
        <v>18</v>
      </c>
      <c r="P116" s="57"/>
      <c r="Q116" s="57">
        <f t="shared" si="26"/>
        <v>18</v>
      </c>
      <c r="R116" s="34"/>
      <c r="S116" s="34"/>
      <c r="T116" s="42"/>
      <c r="U116" s="34" t="s">
        <v>196</v>
      </c>
      <c r="V116" s="42">
        <v>42892</v>
      </c>
      <c r="W116" s="42">
        <v>44926</v>
      </c>
      <c r="X116" s="34" t="s">
        <v>33</v>
      </c>
      <c r="Y116" s="42" t="s">
        <v>65</v>
      </c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</row>
    <row r="117" spans="1:37" s="1" customFormat="1" ht="24.95" customHeight="1" x14ac:dyDescent="0.2">
      <c r="A117" s="92">
        <v>11</v>
      </c>
      <c r="B117" s="91" t="s">
        <v>163</v>
      </c>
      <c r="C117" s="91" t="s">
        <v>197</v>
      </c>
      <c r="D117" s="93" t="s">
        <v>31</v>
      </c>
      <c r="E117" s="91" t="s">
        <v>19</v>
      </c>
      <c r="F117" s="56">
        <v>4</v>
      </c>
      <c r="G117" s="94"/>
      <c r="H117" s="94">
        <v>96.4</v>
      </c>
      <c r="I117" s="94">
        <f>IF(R117="Подлежит расселению",H117,IF(R117="Расселено",0,IF(R117="Пустующие",0,IF(R117="В суде",H117))))</f>
        <v>96.4</v>
      </c>
      <c r="J117" s="94">
        <f>IF(E117="Муниципальная",I117,IF(E117="Частная",0))</f>
        <v>0</v>
      </c>
      <c r="K117" s="94">
        <f>IF(E117="Муниципальная",0,IF(E117="Частная",I117))</f>
        <v>96.4</v>
      </c>
      <c r="L117" s="93">
        <f t="shared" ref="L117:N119" si="40">IF(I117&gt;0,1,IF(I117=0,0))</f>
        <v>1</v>
      </c>
      <c r="M117" s="93">
        <f t="shared" si="40"/>
        <v>0</v>
      </c>
      <c r="N117" s="93">
        <f t="shared" si="40"/>
        <v>1</v>
      </c>
      <c r="O117" s="93">
        <v>4</v>
      </c>
      <c r="P117" s="93"/>
      <c r="Q117" s="93">
        <f t="shared" si="26"/>
        <v>4</v>
      </c>
      <c r="R117" s="91" t="s">
        <v>32</v>
      </c>
      <c r="S117" s="92">
        <v>1</v>
      </c>
      <c r="T117" s="35">
        <v>43119</v>
      </c>
      <c r="U117" s="92" t="s">
        <v>286</v>
      </c>
      <c r="V117" s="35">
        <v>43119</v>
      </c>
      <c r="W117" s="35">
        <v>44926</v>
      </c>
      <c r="X117" s="91" t="s">
        <v>198</v>
      </c>
      <c r="Y117" s="35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s="1" customFormat="1" ht="24.95" customHeight="1" x14ac:dyDescent="0.2">
      <c r="A118" s="92">
        <v>11</v>
      </c>
      <c r="B118" s="91" t="s">
        <v>163</v>
      </c>
      <c r="C118" s="91" t="s">
        <v>197</v>
      </c>
      <c r="D118" s="93" t="s">
        <v>35</v>
      </c>
      <c r="E118" s="91" t="s">
        <v>19</v>
      </c>
      <c r="F118" s="56">
        <v>2</v>
      </c>
      <c r="G118" s="94"/>
      <c r="H118" s="94">
        <v>54.2</v>
      </c>
      <c r="I118" s="94">
        <f>IF(R118="Подлежит расселению",H118,IF(R118="Расселено",0,IF(R118="Пустующие",0,IF(R118="В суде",H118))))</f>
        <v>54.2</v>
      </c>
      <c r="J118" s="94">
        <f>IF(E118="Муниципальная",I118,IF(E118="Частная",0))</f>
        <v>0</v>
      </c>
      <c r="K118" s="94">
        <f>IF(E118="Муниципальная",0,IF(E118="Частная",I118))</f>
        <v>54.2</v>
      </c>
      <c r="L118" s="93">
        <f t="shared" si="40"/>
        <v>1</v>
      </c>
      <c r="M118" s="93">
        <f t="shared" si="40"/>
        <v>0</v>
      </c>
      <c r="N118" s="93">
        <f t="shared" si="40"/>
        <v>1</v>
      </c>
      <c r="O118" s="93">
        <v>12</v>
      </c>
      <c r="P118" s="93"/>
      <c r="Q118" s="93">
        <f t="shared" si="26"/>
        <v>12</v>
      </c>
      <c r="R118" s="91" t="s">
        <v>32</v>
      </c>
      <c r="S118" s="92">
        <v>1</v>
      </c>
      <c r="T118" s="35">
        <v>43119</v>
      </c>
      <c r="U118" s="92" t="s">
        <v>286</v>
      </c>
      <c r="V118" s="35">
        <v>43119</v>
      </c>
      <c r="W118" s="35">
        <v>44926</v>
      </c>
      <c r="X118" s="91" t="s">
        <v>198</v>
      </c>
      <c r="Y118" s="35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s="1" customFormat="1" ht="24.95" customHeight="1" x14ac:dyDescent="0.2">
      <c r="A119" s="92">
        <v>11</v>
      </c>
      <c r="B119" s="91" t="s">
        <v>163</v>
      </c>
      <c r="C119" s="91" t="s">
        <v>197</v>
      </c>
      <c r="D119" s="93" t="s">
        <v>36</v>
      </c>
      <c r="E119" s="91" t="s">
        <v>19</v>
      </c>
      <c r="F119" s="56">
        <v>2</v>
      </c>
      <c r="G119" s="94"/>
      <c r="H119" s="94">
        <v>73.2</v>
      </c>
      <c r="I119" s="94">
        <f>IF(R119="Подлежит расселению",H119,IF(R119="Расселено",0,IF(R119="Пустующие",0,IF(R119="В суде",H119))))</f>
        <v>73.2</v>
      </c>
      <c r="J119" s="94">
        <f>IF(E119="Муниципальная",I119,IF(E119="Частная",0))</f>
        <v>0</v>
      </c>
      <c r="K119" s="94">
        <f>IF(E119="Муниципальная",0,IF(E119="Частная",I119))</f>
        <v>73.2</v>
      </c>
      <c r="L119" s="93">
        <f t="shared" si="40"/>
        <v>1</v>
      </c>
      <c r="M119" s="93">
        <f t="shared" si="40"/>
        <v>0</v>
      </c>
      <c r="N119" s="93">
        <f t="shared" si="40"/>
        <v>1</v>
      </c>
      <c r="O119" s="93">
        <v>3</v>
      </c>
      <c r="P119" s="93"/>
      <c r="Q119" s="93">
        <f t="shared" si="26"/>
        <v>3</v>
      </c>
      <c r="R119" s="91" t="s">
        <v>32</v>
      </c>
      <c r="S119" s="92">
        <v>1</v>
      </c>
      <c r="T119" s="35">
        <v>43119</v>
      </c>
      <c r="U119" s="92" t="s">
        <v>286</v>
      </c>
      <c r="V119" s="35">
        <v>43119</v>
      </c>
      <c r="W119" s="35">
        <v>44926</v>
      </c>
      <c r="X119" s="91" t="s">
        <v>198</v>
      </c>
      <c r="Y119" s="35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s="6" customFormat="1" ht="24.95" customHeight="1" x14ac:dyDescent="0.2">
      <c r="A120" s="22">
        <v>11</v>
      </c>
      <c r="B120" s="34" t="s">
        <v>163</v>
      </c>
      <c r="C120" s="34" t="s">
        <v>197</v>
      </c>
      <c r="D120" s="57">
        <f>COUNTA(D117:D119)</f>
        <v>3</v>
      </c>
      <c r="E120" s="34" t="s">
        <v>46</v>
      </c>
      <c r="F120" s="58"/>
      <c r="G120" s="59">
        <v>223.8</v>
      </c>
      <c r="H120" s="59">
        <f t="shared" ref="H120:O120" si="41">SUM(H117:H119)</f>
        <v>223.8</v>
      </c>
      <c r="I120" s="59">
        <f t="shared" si="41"/>
        <v>223.8</v>
      </c>
      <c r="J120" s="59">
        <f t="shared" si="41"/>
        <v>0</v>
      </c>
      <c r="K120" s="59">
        <f t="shared" si="41"/>
        <v>223.8</v>
      </c>
      <c r="L120" s="57">
        <f t="shared" si="41"/>
        <v>3</v>
      </c>
      <c r="M120" s="57">
        <f t="shared" si="41"/>
        <v>0</v>
      </c>
      <c r="N120" s="57">
        <f t="shared" si="41"/>
        <v>3</v>
      </c>
      <c r="O120" s="57">
        <f t="shared" si="41"/>
        <v>19</v>
      </c>
      <c r="P120" s="57"/>
      <c r="Q120" s="57">
        <f t="shared" si="26"/>
        <v>19</v>
      </c>
      <c r="R120" s="34"/>
      <c r="S120" s="22"/>
      <c r="T120" s="42"/>
      <c r="U120" s="22"/>
      <c r="V120" s="42">
        <v>43119</v>
      </c>
      <c r="W120" s="42">
        <v>44926</v>
      </c>
      <c r="X120" s="34" t="s">
        <v>198</v>
      </c>
      <c r="Y120" s="42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</row>
    <row r="121" spans="1:37" s="1" customFormat="1" ht="24.95" customHeight="1" x14ac:dyDescent="0.2">
      <c r="A121" s="92">
        <v>12</v>
      </c>
      <c r="B121" s="91" t="s">
        <v>163</v>
      </c>
      <c r="C121" s="91" t="s">
        <v>285</v>
      </c>
      <c r="D121" s="93" t="s">
        <v>31</v>
      </c>
      <c r="E121" s="91" t="s">
        <v>19</v>
      </c>
      <c r="F121" s="56">
        <v>2</v>
      </c>
      <c r="G121" s="94"/>
      <c r="H121" s="94">
        <f>I121</f>
        <v>42.6</v>
      </c>
      <c r="I121" s="94">
        <f>J121+K121</f>
        <v>42.6</v>
      </c>
      <c r="J121" s="43">
        <v>0</v>
      </c>
      <c r="K121" s="43">
        <v>42.6</v>
      </c>
      <c r="L121" s="93">
        <f t="shared" ref="L121:N136" si="42">IF(I121&gt;0,1,IF(I121=0,0))</f>
        <v>1</v>
      </c>
      <c r="M121" s="93">
        <f t="shared" si="42"/>
        <v>0</v>
      </c>
      <c r="N121" s="93">
        <f t="shared" si="42"/>
        <v>1</v>
      </c>
      <c r="O121" s="93">
        <f>P121+Q121</f>
        <v>1</v>
      </c>
      <c r="P121" s="51">
        <v>1</v>
      </c>
      <c r="Q121" s="93"/>
      <c r="R121" s="91" t="s">
        <v>32</v>
      </c>
      <c r="S121" s="91">
        <v>1</v>
      </c>
      <c r="T121" s="35">
        <v>43161</v>
      </c>
      <c r="U121" s="91" t="s">
        <v>287</v>
      </c>
      <c r="V121" s="35">
        <v>43166</v>
      </c>
      <c r="W121" s="35">
        <v>44926</v>
      </c>
      <c r="X121" s="91" t="s">
        <v>33</v>
      </c>
      <c r="Y121" s="35" t="s">
        <v>65</v>
      </c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s="1" customFormat="1" ht="24.95" customHeight="1" x14ac:dyDescent="0.2">
      <c r="A122" s="92">
        <v>12</v>
      </c>
      <c r="B122" s="91" t="s">
        <v>163</v>
      </c>
      <c r="C122" s="91" t="s">
        <v>285</v>
      </c>
      <c r="D122" s="93" t="s">
        <v>35</v>
      </c>
      <c r="E122" s="91" t="s">
        <v>19</v>
      </c>
      <c r="F122" s="56">
        <v>2</v>
      </c>
      <c r="G122" s="94"/>
      <c r="H122" s="94">
        <f t="shared" ref="H122:H138" si="43">I122</f>
        <v>36</v>
      </c>
      <c r="I122" s="94">
        <f t="shared" ref="I122:I138" si="44">J122+K122</f>
        <v>36</v>
      </c>
      <c r="J122" s="43">
        <v>0</v>
      </c>
      <c r="K122" s="43">
        <v>36</v>
      </c>
      <c r="L122" s="93">
        <f t="shared" si="42"/>
        <v>1</v>
      </c>
      <c r="M122" s="93">
        <f t="shared" si="42"/>
        <v>0</v>
      </c>
      <c r="N122" s="93">
        <f t="shared" si="42"/>
        <v>1</v>
      </c>
      <c r="O122" s="93">
        <f t="shared" ref="O122:O138" si="45">P122+Q122</f>
        <v>2</v>
      </c>
      <c r="P122" s="51">
        <v>2</v>
      </c>
      <c r="Q122" s="93"/>
      <c r="R122" s="91" t="s">
        <v>32</v>
      </c>
      <c r="S122" s="91">
        <v>1</v>
      </c>
      <c r="T122" s="35">
        <v>43161</v>
      </c>
      <c r="U122" s="91" t="s">
        <v>287</v>
      </c>
      <c r="V122" s="35">
        <v>43166</v>
      </c>
      <c r="W122" s="35">
        <v>44926</v>
      </c>
      <c r="X122" s="91" t="s">
        <v>33</v>
      </c>
      <c r="Y122" s="35" t="s">
        <v>65</v>
      </c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s="1" customFormat="1" ht="24.95" customHeight="1" x14ac:dyDescent="0.2">
      <c r="A123" s="92">
        <v>12</v>
      </c>
      <c r="B123" s="91" t="s">
        <v>163</v>
      </c>
      <c r="C123" s="91" t="s">
        <v>285</v>
      </c>
      <c r="D123" s="93" t="s">
        <v>36</v>
      </c>
      <c r="E123" s="91" t="s">
        <v>18</v>
      </c>
      <c r="F123" s="56">
        <v>2</v>
      </c>
      <c r="G123" s="94"/>
      <c r="H123" s="94">
        <f t="shared" si="43"/>
        <v>41.6</v>
      </c>
      <c r="I123" s="94">
        <f t="shared" si="44"/>
        <v>41.6</v>
      </c>
      <c r="J123" s="44">
        <v>41.6</v>
      </c>
      <c r="K123" s="44">
        <v>0</v>
      </c>
      <c r="L123" s="93">
        <f t="shared" si="42"/>
        <v>1</v>
      </c>
      <c r="M123" s="93">
        <f t="shared" si="42"/>
        <v>1</v>
      </c>
      <c r="N123" s="93">
        <f t="shared" si="42"/>
        <v>0</v>
      </c>
      <c r="O123" s="93">
        <f t="shared" si="45"/>
        <v>3</v>
      </c>
      <c r="P123" s="51">
        <v>3</v>
      </c>
      <c r="Q123" s="93"/>
      <c r="R123" s="91" t="s">
        <v>32</v>
      </c>
      <c r="S123" s="91">
        <v>1</v>
      </c>
      <c r="T123" s="35">
        <v>43161</v>
      </c>
      <c r="U123" s="91" t="s">
        <v>287</v>
      </c>
      <c r="V123" s="35">
        <v>43166</v>
      </c>
      <c r="W123" s="35">
        <v>44926</v>
      </c>
      <c r="X123" s="91" t="s">
        <v>33</v>
      </c>
      <c r="Y123" s="35" t="s">
        <v>65</v>
      </c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s="1" customFormat="1" ht="24.95" customHeight="1" x14ac:dyDescent="0.2">
      <c r="A124" s="92">
        <v>12</v>
      </c>
      <c r="B124" s="91" t="s">
        <v>163</v>
      </c>
      <c r="C124" s="91" t="s">
        <v>285</v>
      </c>
      <c r="D124" s="93" t="s">
        <v>37</v>
      </c>
      <c r="E124" s="91" t="s">
        <v>19</v>
      </c>
      <c r="F124" s="56">
        <v>2</v>
      </c>
      <c r="G124" s="94"/>
      <c r="H124" s="94">
        <f t="shared" si="43"/>
        <v>42.9</v>
      </c>
      <c r="I124" s="94">
        <f t="shared" si="44"/>
        <v>42.9</v>
      </c>
      <c r="J124" s="44">
        <v>0</v>
      </c>
      <c r="K124" s="44">
        <v>42.9</v>
      </c>
      <c r="L124" s="93">
        <f t="shared" si="42"/>
        <v>1</v>
      </c>
      <c r="M124" s="93">
        <f t="shared" si="42"/>
        <v>0</v>
      </c>
      <c r="N124" s="93">
        <f t="shared" si="42"/>
        <v>1</v>
      </c>
      <c r="O124" s="93">
        <f t="shared" si="45"/>
        <v>2</v>
      </c>
      <c r="P124" s="52">
        <v>2</v>
      </c>
      <c r="Q124" s="93"/>
      <c r="R124" s="91" t="s">
        <v>32</v>
      </c>
      <c r="S124" s="91">
        <v>1</v>
      </c>
      <c r="T124" s="35">
        <v>43161</v>
      </c>
      <c r="U124" s="91" t="s">
        <v>287</v>
      </c>
      <c r="V124" s="35">
        <v>43166</v>
      </c>
      <c r="W124" s="35">
        <v>44926</v>
      </c>
      <c r="X124" s="91" t="s">
        <v>33</v>
      </c>
      <c r="Y124" s="35" t="s">
        <v>65</v>
      </c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s="17" customFormat="1" ht="24.95" customHeight="1" x14ac:dyDescent="0.2">
      <c r="A125" s="24">
        <v>12</v>
      </c>
      <c r="B125" s="36" t="s">
        <v>163</v>
      </c>
      <c r="C125" s="36" t="s">
        <v>285</v>
      </c>
      <c r="D125" s="64" t="s">
        <v>38</v>
      </c>
      <c r="E125" s="91" t="s">
        <v>18</v>
      </c>
      <c r="F125" s="65">
        <v>2</v>
      </c>
      <c r="G125" s="66"/>
      <c r="H125" s="66">
        <v>37.6</v>
      </c>
      <c r="I125" s="66">
        <v>0</v>
      </c>
      <c r="J125" s="44">
        <v>0</v>
      </c>
      <c r="K125" s="44">
        <v>0</v>
      </c>
      <c r="L125" s="64">
        <f t="shared" si="42"/>
        <v>0</v>
      </c>
      <c r="M125" s="64">
        <f t="shared" si="42"/>
        <v>0</v>
      </c>
      <c r="N125" s="64">
        <f t="shared" si="42"/>
        <v>0</v>
      </c>
      <c r="O125" s="64">
        <f t="shared" si="45"/>
        <v>1</v>
      </c>
      <c r="P125" s="52">
        <v>1</v>
      </c>
      <c r="Q125" s="64"/>
      <c r="R125" s="36" t="s">
        <v>67</v>
      </c>
      <c r="S125" s="91">
        <v>1</v>
      </c>
      <c r="T125" s="35">
        <v>43161</v>
      </c>
      <c r="U125" s="91" t="s">
        <v>287</v>
      </c>
      <c r="V125" s="35">
        <v>43166</v>
      </c>
      <c r="W125" s="37">
        <v>44926</v>
      </c>
      <c r="X125" s="40" t="s">
        <v>33</v>
      </c>
      <c r="Y125" s="41" t="s">
        <v>65</v>
      </c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</row>
    <row r="126" spans="1:37" s="1" customFormat="1" ht="24.95" customHeight="1" x14ac:dyDescent="0.2">
      <c r="A126" s="92">
        <v>12</v>
      </c>
      <c r="B126" s="91" t="s">
        <v>163</v>
      </c>
      <c r="C126" s="91" t="s">
        <v>285</v>
      </c>
      <c r="D126" s="93" t="s">
        <v>39</v>
      </c>
      <c r="E126" s="91" t="s">
        <v>19</v>
      </c>
      <c r="F126" s="56">
        <v>2</v>
      </c>
      <c r="G126" s="94"/>
      <c r="H126" s="94">
        <f t="shared" si="43"/>
        <v>41.9</v>
      </c>
      <c r="I126" s="94">
        <f t="shared" si="44"/>
        <v>41.9</v>
      </c>
      <c r="J126" s="43">
        <v>0</v>
      </c>
      <c r="K126" s="43">
        <v>41.9</v>
      </c>
      <c r="L126" s="93">
        <f t="shared" si="42"/>
        <v>1</v>
      </c>
      <c r="M126" s="93">
        <f t="shared" si="42"/>
        <v>0</v>
      </c>
      <c r="N126" s="93">
        <f t="shared" si="42"/>
        <v>1</v>
      </c>
      <c r="O126" s="93">
        <f t="shared" si="45"/>
        <v>3</v>
      </c>
      <c r="P126" s="51">
        <v>3</v>
      </c>
      <c r="Q126" s="93"/>
      <c r="R126" s="91" t="s">
        <v>32</v>
      </c>
      <c r="S126" s="91">
        <v>1</v>
      </c>
      <c r="T126" s="35">
        <v>43161</v>
      </c>
      <c r="U126" s="91" t="s">
        <v>287</v>
      </c>
      <c r="V126" s="35">
        <v>43166</v>
      </c>
      <c r="W126" s="35">
        <v>44926</v>
      </c>
      <c r="X126" s="91" t="s">
        <v>33</v>
      </c>
      <c r="Y126" s="35" t="s">
        <v>65</v>
      </c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s="1" customFormat="1" ht="24.95" customHeight="1" x14ac:dyDescent="0.2">
      <c r="A127" s="92">
        <v>12</v>
      </c>
      <c r="B127" s="91" t="s">
        <v>163</v>
      </c>
      <c r="C127" s="91" t="s">
        <v>285</v>
      </c>
      <c r="D127" s="93">
        <v>7</v>
      </c>
      <c r="E127" s="91" t="s">
        <v>19</v>
      </c>
      <c r="F127" s="56">
        <v>2</v>
      </c>
      <c r="G127" s="94"/>
      <c r="H127" s="94">
        <f t="shared" si="43"/>
        <v>45.3</v>
      </c>
      <c r="I127" s="94">
        <f t="shared" si="44"/>
        <v>45.3</v>
      </c>
      <c r="J127" s="43">
        <v>0</v>
      </c>
      <c r="K127" s="43">
        <v>45.3</v>
      </c>
      <c r="L127" s="93">
        <f t="shared" si="42"/>
        <v>1</v>
      </c>
      <c r="M127" s="93">
        <f t="shared" si="42"/>
        <v>0</v>
      </c>
      <c r="N127" s="93">
        <f t="shared" si="42"/>
        <v>1</v>
      </c>
      <c r="O127" s="93">
        <f t="shared" si="45"/>
        <v>1</v>
      </c>
      <c r="P127" s="51">
        <v>1</v>
      </c>
      <c r="Q127" s="93"/>
      <c r="R127" s="91" t="s">
        <v>32</v>
      </c>
      <c r="S127" s="91">
        <v>1</v>
      </c>
      <c r="T127" s="35">
        <v>43161</v>
      </c>
      <c r="U127" s="91" t="s">
        <v>287</v>
      </c>
      <c r="V127" s="35">
        <v>43166</v>
      </c>
      <c r="W127" s="35">
        <v>44926</v>
      </c>
      <c r="X127" s="91" t="s">
        <v>33</v>
      </c>
      <c r="Y127" s="35" t="s">
        <v>65</v>
      </c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s="1" customFormat="1" ht="24.95" customHeight="1" x14ac:dyDescent="0.2">
      <c r="A128" s="92">
        <v>12</v>
      </c>
      <c r="B128" s="91" t="s">
        <v>163</v>
      </c>
      <c r="C128" s="91" t="s">
        <v>285</v>
      </c>
      <c r="D128" s="93">
        <v>8</v>
      </c>
      <c r="E128" s="91" t="s">
        <v>19</v>
      </c>
      <c r="F128" s="56">
        <v>2</v>
      </c>
      <c r="G128" s="94"/>
      <c r="H128" s="94">
        <f t="shared" si="43"/>
        <v>37.1</v>
      </c>
      <c r="I128" s="94">
        <f t="shared" si="44"/>
        <v>37.1</v>
      </c>
      <c r="J128" s="43">
        <v>0</v>
      </c>
      <c r="K128" s="43">
        <v>37.1</v>
      </c>
      <c r="L128" s="93">
        <f t="shared" si="42"/>
        <v>1</v>
      </c>
      <c r="M128" s="93">
        <f t="shared" si="42"/>
        <v>0</v>
      </c>
      <c r="N128" s="93">
        <f t="shared" si="42"/>
        <v>1</v>
      </c>
      <c r="O128" s="93">
        <f t="shared" si="45"/>
        <v>2</v>
      </c>
      <c r="P128" s="51">
        <v>2</v>
      </c>
      <c r="Q128" s="93"/>
      <c r="R128" s="91" t="s">
        <v>32</v>
      </c>
      <c r="S128" s="91">
        <v>1</v>
      </c>
      <c r="T128" s="35">
        <v>43161</v>
      </c>
      <c r="U128" s="91" t="s">
        <v>287</v>
      </c>
      <c r="V128" s="35">
        <v>43166</v>
      </c>
      <c r="W128" s="35">
        <v>44926</v>
      </c>
      <c r="X128" s="91" t="s">
        <v>33</v>
      </c>
      <c r="Y128" s="35" t="s">
        <v>65</v>
      </c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s="1" customFormat="1" ht="24.95" customHeight="1" x14ac:dyDescent="0.2">
      <c r="A129" s="92">
        <v>12</v>
      </c>
      <c r="B129" s="91" t="s">
        <v>163</v>
      </c>
      <c r="C129" s="91" t="s">
        <v>285</v>
      </c>
      <c r="D129" s="93">
        <v>9</v>
      </c>
      <c r="E129" s="91" t="s">
        <v>19</v>
      </c>
      <c r="F129" s="56">
        <v>2</v>
      </c>
      <c r="G129" s="94"/>
      <c r="H129" s="94">
        <f t="shared" si="43"/>
        <v>41.7</v>
      </c>
      <c r="I129" s="94">
        <f t="shared" si="44"/>
        <v>41.7</v>
      </c>
      <c r="J129" s="43">
        <v>0</v>
      </c>
      <c r="K129" s="43">
        <v>41.7</v>
      </c>
      <c r="L129" s="93">
        <f t="shared" si="42"/>
        <v>1</v>
      </c>
      <c r="M129" s="93">
        <f t="shared" si="42"/>
        <v>0</v>
      </c>
      <c r="N129" s="93">
        <f t="shared" si="42"/>
        <v>1</v>
      </c>
      <c r="O129" s="93">
        <f t="shared" si="45"/>
        <v>5</v>
      </c>
      <c r="P129" s="51">
        <v>5</v>
      </c>
      <c r="Q129" s="93"/>
      <c r="R129" s="91" t="s">
        <v>32</v>
      </c>
      <c r="S129" s="91">
        <v>1</v>
      </c>
      <c r="T129" s="35">
        <v>43161</v>
      </c>
      <c r="U129" s="91" t="s">
        <v>287</v>
      </c>
      <c r="V129" s="35">
        <v>43166</v>
      </c>
      <c r="W129" s="35">
        <v>44926</v>
      </c>
      <c r="X129" s="91" t="s">
        <v>33</v>
      </c>
      <c r="Y129" s="35" t="s">
        <v>65</v>
      </c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s="1" customFormat="1" ht="24.95" customHeight="1" x14ac:dyDescent="0.2">
      <c r="A130" s="92">
        <v>12</v>
      </c>
      <c r="B130" s="91" t="s">
        <v>163</v>
      </c>
      <c r="C130" s="91" t="s">
        <v>285</v>
      </c>
      <c r="D130" s="93">
        <v>10</v>
      </c>
      <c r="E130" s="91" t="s">
        <v>19</v>
      </c>
      <c r="F130" s="56">
        <v>2</v>
      </c>
      <c r="G130" s="94"/>
      <c r="H130" s="94">
        <f t="shared" si="43"/>
        <v>42.2</v>
      </c>
      <c r="I130" s="94">
        <f t="shared" si="44"/>
        <v>42.2</v>
      </c>
      <c r="J130" s="43">
        <v>0</v>
      </c>
      <c r="K130" s="43">
        <v>42.2</v>
      </c>
      <c r="L130" s="93">
        <f t="shared" si="42"/>
        <v>1</v>
      </c>
      <c r="M130" s="93">
        <f t="shared" si="42"/>
        <v>0</v>
      </c>
      <c r="N130" s="93">
        <f t="shared" si="42"/>
        <v>1</v>
      </c>
      <c r="O130" s="93">
        <f t="shared" si="45"/>
        <v>0</v>
      </c>
      <c r="P130" s="51">
        <v>0</v>
      </c>
      <c r="Q130" s="93"/>
      <c r="R130" s="91" t="s">
        <v>32</v>
      </c>
      <c r="S130" s="91">
        <v>1</v>
      </c>
      <c r="T130" s="35">
        <v>43161</v>
      </c>
      <c r="U130" s="91" t="s">
        <v>287</v>
      </c>
      <c r="V130" s="35">
        <v>43166</v>
      </c>
      <c r="W130" s="35">
        <v>44926</v>
      </c>
      <c r="X130" s="91" t="s">
        <v>33</v>
      </c>
      <c r="Y130" s="35" t="s">
        <v>65</v>
      </c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s="1" customFormat="1" ht="24.95" customHeight="1" x14ac:dyDescent="0.2">
      <c r="A131" s="92">
        <v>12</v>
      </c>
      <c r="B131" s="91" t="s">
        <v>163</v>
      </c>
      <c r="C131" s="91" t="s">
        <v>285</v>
      </c>
      <c r="D131" s="93">
        <v>11</v>
      </c>
      <c r="E131" s="91" t="s">
        <v>19</v>
      </c>
      <c r="F131" s="56">
        <v>2</v>
      </c>
      <c r="G131" s="94"/>
      <c r="H131" s="94">
        <f t="shared" si="43"/>
        <v>37.5</v>
      </c>
      <c r="I131" s="94">
        <f t="shared" si="44"/>
        <v>37.5</v>
      </c>
      <c r="J131" s="43">
        <v>0</v>
      </c>
      <c r="K131" s="43">
        <v>37.5</v>
      </c>
      <c r="L131" s="93">
        <f t="shared" si="42"/>
        <v>1</v>
      </c>
      <c r="M131" s="93">
        <f t="shared" si="42"/>
        <v>0</v>
      </c>
      <c r="N131" s="93">
        <f t="shared" si="42"/>
        <v>1</v>
      </c>
      <c r="O131" s="93">
        <f t="shared" si="45"/>
        <v>1</v>
      </c>
      <c r="P131" s="51">
        <v>1</v>
      </c>
      <c r="Q131" s="93"/>
      <c r="R131" s="91" t="s">
        <v>32</v>
      </c>
      <c r="S131" s="91">
        <v>1</v>
      </c>
      <c r="T131" s="35">
        <v>43161</v>
      </c>
      <c r="U131" s="91" t="s">
        <v>287</v>
      </c>
      <c r="V131" s="35">
        <v>43166</v>
      </c>
      <c r="W131" s="35">
        <v>44926</v>
      </c>
      <c r="X131" s="91" t="s">
        <v>33</v>
      </c>
      <c r="Y131" s="35" t="s">
        <v>65</v>
      </c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s="1" customFormat="1" ht="24.95" customHeight="1" x14ac:dyDescent="0.2">
      <c r="A132" s="92">
        <v>12</v>
      </c>
      <c r="B132" s="91" t="s">
        <v>163</v>
      </c>
      <c r="C132" s="91" t="s">
        <v>285</v>
      </c>
      <c r="D132" s="93">
        <v>12</v>
      </c>
      <c r="E132" s="91" t="s">
        <v>19</v>
      </c>
      <c r="F132" s="56">
        <v>2</v>
      </c>
      <c r="G132" s="94"/>
      <c r="H132" s="94">
        <f t="shared" si="43"/>
        <v>42.8</v>
      </c>
      <c r="I132" s="94">
        <f t="shared" si="44"/>
        <v>42.8</v>
      </c>
      <c r="J132" s="43">
        <v>0</v>
      </c>
      <c r="K132" s="43">
        <v>42.8</v>
      </c>
      <c r="L132" s="93">
        <f t="shared" si="42"/>
        <v>1</v>
      </c>
      <c r="M132" s="93">
        <f t="shared" si="42"/>
        <v>0</v>
      </c>
      <c r="N132" s="93">
        <f t="shared" si="42"/>
        <v>1</v>
      </c>
      <c r="O132" s="93">
        <f t="shared" si="45"/>
        <v>1</v>
      </c>
      <c r="P132" s="52">
        <v>1</v>
      </c>
      <c r="Q132" s="93"/>
      <c r="R132" s="91" t="s">
        <v>32</v>
      </c>
      <c r="S132" s="91">
        <v>1</v>
      </c>
      <c r="T132" s="35">
        <v>43161</v>
      </c>
      <c r="U132" s="91" t="s">
        <v>287</v>
      </c>
      <c r="V132" s="35">
        <v>43166</v>
      </c>
      <c r="W132" s="35">
        <v>44926</v>
      </c>
      <c r="X132" s="91" t="s">
        <v>33</v>
      </c>
      <c r="Y132" s="35" t="s">
        <v>65</v>
      </c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s="1" customFormat="1" ht="24.95" customHeight="1" x14ac:dyDescent="0.2">
      <c r="A133" s="92">
        <v>12</v>
      </c>
      <c r="B133" s="91" t="s">
        <v>163</v>
      </c>
      <c r="C133" s="91" t="s">
        <v>285</v>
      </c>
      <c r="D133" s="93">
        <v>13</v>
      </c>
      <c r="E133" s="91" t="s">
        <v>19</v>
      </c>
      <c r="F133" s="56">
        <v>2</v>
      </c>
      <c r="G133" s="94"/>
      <c r="H133" s="94">
        <f t="shared" si="43"/>
        <v>43.6</v>
      </c>
      <c r="I133" s="94">
        <f t="shared" si="44"/>
        <v>43.6</v>
      </c>
      <c r="J133" s="43">
        <v>0</v>
      </c>
      <c r="K133" s="43">
        <v>43.6</v>
      </c>
      <c r="L133" s="93">
        <f t="shared" si="42"/>
        <v>1</v>
      </c>
      <c r="M133" s="93">
        <f t="shared" si="42"/>
        <v>0</v>
      </c>
      <c r="N133" s="93">
        <f t="shared" si="42"/>
        <v>1</v>
      </c>
      <c r="O133" s="93">
        <f t="shared" si="45"/>
        <v>1</v>
      </c>
      <c r="P133" s="51">
        <v>1</v>
      </c>
      <c r="Q133" s="93"/>
      <c r="R133" s="91" t="s">
        <v>32</v>
      </c>
      <c r="S133" s="91">
        <v>1</v>
      </c>
      <c r="T133" s="35">
        <v>43161</v>
      </c>
      <c r="U133" s="91" t="s">
        <v>287</v>
      </c>
      <c r="V133" s="35">
        <v>43166</v>
      </c>
      <c r="W133" s="35">
        <v>44926</v>
      </c>
      <c r="X133" s="91" t="s">
        <v>33</v>
      </c>
      <c r="Y133" s="35" t="s">
        <v>65</v>
      </c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s="1" customFormat="1" ht="24.95" customHeight="1" x14ac:dyDescent="0.2">
      <c r="A134" s="92">
        <v>12</v>
      </c>
      <c r="B134" s="91" t="s">
        <v>163</v>
      </c>
      <c r="C134" s="91" t="s">
        <v>285</v>
      </c>
      <c r="D134" s="93">
        <v>14</v>
      </c>
      <c r="E134" s="91" t="s">
        <v>19</v>
      </c>
      <c r="F134" s="56">
        <v>2</v>
      </c>
      <c r="G134" s="94"/>
      <c r="H134" s="94">
        <f t="shared" si="43"/>
        <v>36.5</v>
      </c>
      <c r="I134" s="94">
        <f t="shared" si="44"/>
        <v>36.5</v>
      </c>
      <c r="J134" s="43">
        <v>0</v>
      </c>
      <c r="K134" s="43">
        <v>36.5</v>
      </c>
      <c r="L134" s="93">
        <f t="shared" si="42"/>
        <v>1</v>
      </c>
      <c r="M134" s="93">
        <f t="shared" si="42"/>
        <v>0</v>
      </c>
      <c r="N134" s="93">
        <f t="shared" si="42"/>
        <v>1</v>
      </c>
      <c r="O134" s="93">
        <f t="shared" si="45"/>
        <v>1</v>
      </c>
      <c r="P134" s="51">
        <v>1</v>
      </c>
      <c r="Q134" s="93"/>
      <c r="R134" s="91" t="s">
        <v>32</v>
      </c>
      <c r="S134" s="91">
        <v>1</v>
      </c>
      <c r="T134" s="35">
        <v>43161</v>
      </c>
      <c r="U134" s="91" t="s">
        <v>287</v>
      </c>
      <c r="V134" s="35">
        <v>43166</v>
      </c>
      <c r="W134" s="35">
        <v>44926</v>
      </c>
      <c r="X134" s="91" t="s">
        <v>33</v>
      </c>
      <c r="Y134" s="35" t="s">
        <v>65</v>
      </c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s="1" customFormat="1" ht="24.95" customHeight="1" x14ac:dyDescent="0.2">
      <c r="A135" s="92">
        <v>12</v>
      </c>
      <c r="B135" s="91" t="s">
        <v>163</v>
      </c>
      <c r="C135" s="91" t="s">
        <v>285</v>
      </c>
      <c r="D135" s="93">
        <v>15</v>
      </c>
      <c r="E135" s="91" t="s">
        <v>19</v>
      </c>
      <c r="F135" s="56">
        <v>2</v>
      </c>
      <c r="G135" s="94"/>
      <c r="H135" s="94">
        <f t="shared" si="43"/>
        <v>42.1</v>
      </c>
      <c r="I135" s="94">
        <f t="shared" si="44"/>
        <v>42.1</v>
      </c>
      <c r="J135" s="43">
        <v>0</v>
      </c>
      <c r="K135" s="43">
        <v>42.1</v>
      </c>
      <c r="L135" s="93">
        <f t="shared" si="42"/>
        <v>1</v>
      </c>
      <c r="M135" s="93">
        <f t="shared" si="42"/>
        <v>0</v>
      </c>
      <c r="N135" s="93">
        <f t="shared" si="42"/>
        <v>1</v>
      </c>
      <c r="O135" s="93">
        <f t="shared" si="45"/>
        <v>4</v>
      </c>
      <c r="P135" s="51">
        <v>4</v>
      </c>
      <c r="Q135" s="93"/>
      <c r="R135" s="91" t="s">
        <v>32</v>
      </c>
      <c r="S135" s="91">
        <v>1</v>
      </c>
      <c r="T135" s="35">
        <v>43161</v>
      </c>
      <c r="U135" s="91" t="s">
        <v>287</v>
      </c>
      <c r="V135" s="35">
        <v>43166</v>
      </c>
      <c r="W135" s="35">
        <v>44926</v>
      </c>
      <c r="X135" s="91" t="s">
        <v>33</v>
      </c>
      <c r="Y135" s="35" t="s">
        <v>65</v>
      </c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s="1" customFormat="1" ht="24.95" customHeight="1" x14ac:dyDescent="0.2">
      <c r="A136" s="92">
        <v>12</v>
      </c>
      <c r="B136" s="91" t="s">
        <v>163</v>
      </c>
      <c r="C136" s="91" t="s">
        <v>285</v>
      </c>
      <c r="D136" s="93">
        <v>16</v>
      </c>
      <c r="E136" s="91" t="s">
        <v>19</v>
      </c>
      <c r="F136" s="56">
        <v>2</v>
      </c>
      <c r="G136" s="94"/>
      <c r="H136" s="94">
        <f t="shared" si="43"/>
        <v>42.7</v>
      </c>
      <c r="I136" s="94">
        <f t="shared" si="44"/>
        <v>42.7</v>
      </c>
      <c r="J136" s="43">
        <v>0</v>
      </c>
      <c r="K136" s="43">
        <v>42.7</v>
      </c>
      <c r="L136" s="93">
        <f t="shared" si="42"/>
        <v>1</v>
      </c>
      <c r="M136" s="93">
        <f t="shared" si="42"/>
        <v>0</v>
      </c>
      <c r="N136" s="93">
        <f t="shared" si="42"/>
        <v>1</v>
      </c>
      <c r="O136" s="93">
        <f t="shared" si="45"/>
        <v>2</v>
      </c>
      <c r="P136" s="51">
        <v>2</v>
      </c>
      <c r="Q136" s="93"/>
      <c r="R136" s="91" t="s">
        <v>32</v>
      </c>
      <c r="S136" s="91">
        <v>1</v>
      </c>
      <c r="T136" s="35">
        <v>43161</v>
      </c>
      <c r="U136" s="91" t="s">
        <v>287</v>
      </c>
      <c r="V136" s="35">
        <v>43166</v>
      </c>
      <c r="W136" s="35">
        <v>44926</v>
      </c>
      <c r="X136" s="91" t="s">
        <v>33</v>
      </c>
      <c r="Y136" s="35" t="s">
        <v>65</v>
      </c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s="1" customFormat="1" ht="24.95" customHeight="1" x14ac:dyDescent="0.2">
      <c r="A137" s="92">
        <v>12</v>
      </c>
      <c r="B137" s="91" t="s">
        <v>163</v>
      </c>
      <c r="C137" s="91" t="s">
        <v>285</v>
      </c>
      <c r="D137" s="93">
        <v>17</v>
      </c>
      <c r="E137" s="91" t="s">
        <v>19</v>
      </c>
      <c r="F137" s="56">
        <v>2</v>
      </c>
      <c r="G137" s="94"/>
      <c r="H137" s="94">
        <f t="shared" si="43"/>
        <v>36.1</v>
      </c>
      <c r="I137" s="94">
        <f t="shared" si="44"/>
        <v>36.1</v>
      </c>
      <c r="J137" s="43">
        <v>0</v>
      </c>
      <c r="K137" s="43">
        <v>36.1</v>
      </c>
      <c r="L137" s="93">
        <f t="shared" ref="L137:N138" si="46">IF(I137&gt;0,1,IF(I137=0,0))</f>
        <v>1</v>
      </c>
      <c r="M137" s="93">
        <f t="shared" si="46"/>
        <v>0</v>
      </c>
      <c r="N137" s="93">
        <f t="shared" si="46"/>
        <v>1</v>
      </c>
      <c r="O137" s="93">
        <f t="shared" si="45"/>
        <v>2</v>
      </c>
      <c r="P137" s="51">
        <v>2</v>
      </c>
      <c r="Q137" s="93"/>
      <c r="R137" s="91" t="s">
        <v>32</v>
      </c>
      <c r="S137" s="91">
        <v>1</v>
      </c>
      <c r="T137" s="35">
        <v>43161</v>
      </c>
      <c r="U137" s="91" t="s">
        <v>287</v>
      </c>
      <c r="V137" s="35">
        <v>43166</v>
      </c>
      <c r="W137" s="35">
        <v>44926</v>
      </c>
      <c r="X137" s="91" t="s">
        <v>33</v>
      </c>
      <c r="Y137" s="35" t="s">
        <v>65</v>
      </c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s="1" customFormat="1" ht="24.95" customHeight="1" x14ac:dyDescent="0.2">
      <c r="A138" s="92">
        <v>12</v>
      </c>
      <c r="B138" s="91" t="s">
        <v>163</v>
      </c>
      <c r="C138" s="91" t="s">
        <v>285</v>
      </c>
      <c r="D138" s="93">
        <v>18</v>
      </c>
      <c r="E138" s="91" t="s">
        <v>19</v>
      </c>
      <c r="F138" s="56">
        <v>2</v>
      </c>
      <c r="G138" s="94"/>
      <c r="H138" s="94">
        <f t="shared" si="43"/>
        <v>42.8</v>
      </c>
      <c r="I138" s="94">
        <f t="shared" si="44"/>
        <v>42.8</v>
      </c>
      <c r="J138" s="43">
        <v>0</v>
      </c>
      <c r="K138" s="43">
        <v>42.8</v>
      </c>
      <c r="L138" s="93">
        <f t="shared" si="46"/>
        <v>1</v>
      </c>
      <c r="M138" s="93">
        <f t="shared" si="46"/>
        <v>0</v>
      </c>
      <c r="N138" s="93">
        <f t="shared" si="46"/>
        <v>1</v>
      </c>
      <c r="O138" s="93">
        <f t="shared" si="45"/>
        <v>3</v>
      </c>
      <c r="P138" s="51">
        <v>3</v>
      </c>
      <c r="Q138" s="93"/>
      <c r="R138" s="91" t="s">
        <v>32</v>
      </c>
      <c r="S138" s="91">
        <v>1</v>
      </c>
      <c r="T138" s="35">
        <v>43161</v>
      </c>
      <c r="U138" s="91" t="s">
        <v>287</v>
      </c>
      <c r="V138" s="35">
        <v>43166</v>
      </c>
      <c r="W138" s="35">
        <v>44926</v>
      </c>
      <c r="X138" s="91" t="s">
        <v>33</v>
      </c>
      <c r="Y138" s="35" t="s">
        <v>65</v>
      </c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s="6" customFormat="1" ht="24.95" customHeight="1" x14ac:dyDescent="0.2">
      <c r="A139" s="22">
        <v>12</v>
      </c>
      <c r="B139" s="34" t="s">
        <v>163</v>
      </c>
      <c r="C139" s="34" t="s">
        <v>285</v>
      </c>
      <c r="D139" s="57">
        <f>COUNTA(D121:D138)</f>
        <v>18</v>
      </c>
      <c r="E139" s="34" t="s">
        <v>46</v>
      </c>
      <c r="F139" s="58"/>
      <c r="G139" s="59">
        <v>958</v>
      </c>
      <c r="H139" s="59">
        <f>SUM(H121:H138)</f>
        <v>733</v>
      </c>
      <c r="I139" s="59">
        <f t="shared" ref="I139:P139" si="47">SUM(I121:I138)</f>
        <v>695.40000000000009</v>
      </c>
      <c r="J139" s="59">
        <f t="shared" si="47"/>
        <v>41.6</v>
      </c>
      <c r="K139" s="59">
        <f>SUM(K121:K138)</f>
        <v>653.80000000000007</v>
      </c>
      <c r="L139" s="57">
        <f t="shared" si="47"/>
        <v>17</v>
      </c>
      <c r="M139" s="57">
        <f t="shared" si="47"/>
        <v>1</v>
      </c>
      <c r="N139" s="57">
        <f t="shared" si="47"/>
        <v>16</v>
      </c>
      <c r="O139" s="57">
        <f t="shared" si="47"/>
        <v>35</v>
      </c>
      <c r="P139" s="57">
        <f t="shared" si="47"/>
        <v>35</v>
      </c>
      <c r="Q139" s="57">
        <f t="shared" ref="Q139" si="48">O139-P139</f>
        <v>0</v>
      </c>
      <c r="R139" s="34"/>
      <c r="S139" s="34">
        <v>1</v>
      </c>
      <c r="T139" s="42">
        <v>43161</v>
      </c>
      <c r="U139" s="34" t="s">
        <v>196</v>
      </c>
      <c r="V139" s="42">
        <v>42892</v>
      </c>
      <c r="W139" s="42">
        <v>44926</v>
      </c>
      <c r="X139" s="34" t="s">
        <v>33</v>
      </c>
      <c r="Y139" s="42" t="s">
        <v>65</v>
      </c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</row>
    <row r="140" spans="1:37" s="1" customFormat="1" ht="24.95" customHeight="1" x14ac:dyDescent="0.2">
      <c r="A140" s="92">
        <v>13</v>
      </c>
      <c r="B140" s="91" t="s">
        <v>163</v>
      </c>
      <c r="C140" s="91" t="s">
        <v>288</v>
      </c>
      <c r="D140" s="93" t="s">
        <v>31</v>
      </c>
      <c r="E140" s="91" t="s">
        <v>19</v>
      </c>
      <c r="F140" s="56">
        <v>2</v>
      </c>
      <c r="G140" s="94"/>
      <c r="H140" s="94">
        <f>I140</f>
        <v>34.700000000000003</v>
      </c>
      <c r="I140" s="94">
        <f>K140</f>
        <v>34.700000000000003</v>
      </c>
      <c r="J140" s="43">
        <v>0</v>
      </c>
      <c r="K140" s="43">
        <v>34.700000000000003</v>
      </c>
      <c r="L140" s="93">
        <f t="shared" ref="L140:N147" si="49">IF(I140&gt;0,1,IF(I140=0,0))</f>
        <v>1</v>
      </c>
      <c r="M140" s="93">
        <f t="shared" si="49"/>
        <v>0</v>
      </c>
      <c r="N140" s="93">
        <f t="shared" si="49"/>
        <v>1</v>
      </c>
      <c r="O140" s="93">
        <f>P140+Q140</f>
        <v>3</v>
      </c>
      <c r="P140" s="51">
        <v>3</v>
      </c>
      <c r="Q140" s="93"/>
      <c r="R140" s="91" t="s">
        <v>32</v>
      </c>
      <c r="S140" s="91">
        <v>1</v>
      </c>
      <c r="T140" s="35">
        <v>43161</v>
      </c>
      <c r="U140" s="91" t="s">
        <v>287</v>
      </c>
      <c r="V140" s="35">
        <v>43166</v>
      </c>
      <c r="W140" s="35">
        <v>44926</v>
      </c>
      <c r="X140" s="91" t="s">
        <v>33</v>
      </c>
      <c r="Y140" s="35" t="s">
        <v>65</v>
      </c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s="1" customFormat="1" ht="24.95" customHeight="1" x14ac:dyDescent="0.2">
      <c r="A141" s="92">
        <v>13</v>
      </c>
      <c r="B141" s="91" t="s">
        <v>163</v>
      </c>
      <c r="C141" s="91" t="s">
        <v>288</v>
      </c>
      <c r="D141" s="93" t="s">
        <v>35</v>
      </c>
      <c r="E141" s="91" t="s">
        <v>19</v>
      </c>
      <c r="F141" s="56">
        <v>1</v>
      </c>
      <c r="G141" s="94"/>
      <c r="H141" s="94">
        <f t="shared" ref="H141:H147" si="50">I141</f>
        <v>35.299999999999997</v>
      </c>
      <c r="I141" s="94">
        <f t="shared" ref="I141:I147" si="51">K141</f>
        <v>35.299999999999997</v>
      </c>
      <c r="J141" s="43">
        <v>0</v>
      </c>
      <c r="K141" s="43">
        <v>35.299999999999997</v>
      </c>
      <c r="L141" s="93">
        <f t="shared" si="49"/>
        <v>1</v>
      </c>
      <c r="M141" s="93">
        <f t="shared" si="49"/>
        <v>0</v>
      </c>
      <c r="N141" s="93">
        <f t="shared" si="49"/>
        <v>1</v>
      </c>
      <c r="O141" s="93">
        <f t="shared" ref="O141:O147" si="52">P141+Q141</f>
        <v>0</v>
      </c>
      <c r="P141" s="51">
        <v>0</v>
      </c>
      <c r="Q141" s="93"/>
      <c r="R141" s="91" t="s">
        <v>32</v>
      </c>
      <c r="S141" s="91">
        <v>1</v>
      </c>
      <c r="T141" s="35">
        <v>43161</v>
      </c>
      <c r="U141" s="91" t="s">
        <v>287</v>
      </c>
      <c r="V141" s="35">
        <v>43166</v>
      </c>
      <c r="W141" s="35">
        <v>44926</v>
      </c>
      <c r="X141" s="91" t="s">
        <v>33</v>
      </c>
      <c r="Y141" s="35" t="s">
        <v>65</v>
      </c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s="1" customFormat="1" ht="24.95" customHeight="1" x14ac:dyDescent="0.2">
      <c r="A142" s="92">
        <v>13</v>
      </c>
      <c r="B142" s="91" t="s">
        <v>163</v>
      </c>
      <c r="C142" s="91" t="s">
        <v>288</v>
      </c>
      <c r="D142" s="93" t="s">
        <v>36</v>
      </c>
      <c r="E142" s="91" t="s">
        <v>19</v>
      </c>
      <c r="F142" s="56">
        <v>1</v>
      </c>
      <c r="G142" s="94"/>
      <c r="H142" s="94">
        <f t="shared" si="50"/>
        <v>42.2</v>
      </c>
      <c r="I142" s="94">
        <f t="shared" si="51"/>
        <v>42.2</v>
      </c>
      <c r="J142" s="44">
        <v>0</v>
      </c>
      <c r="K142" s="44">
        <v>42.2</v>
      </c>
      <c r="L142" s="93">
        <f t="shared" si="49"/>
        <v>1</v>
      </c>
      <c r="M142" s="93">
        <f t="shared" si="49"/>
        <v>0</v>
      </c>
      <c r="N142" s="93">
        <f t="shared" si="49"/>
        <v>1</v>
      </c>
      <c r="O142" s="93">
        <f t="shared" si="52"/>
        <v>1</v>
      </c>
      <c r="P142" s="51">
        <v>1</v>
      </c>
      <c r="Q142" s="93"/>
      <c r="R142" s="91" t="s">
        <v>32</v>
      </c>
      <c r="S142" s="91">
        <v>1</v>
      </c>
      <c r="T142" s="35">
        <v>43161</v>
      </c>
      <c r="U142" s="91" t="s">
        <v>287</v>
      </c>
      <c r="V142" s="35">
        <v>43166</v>
      </c>
      <c r="W142" s="35">
        <v>44926</v>
      </c>
      <c r="X142" s="91" t="s">
        <v>33</v>
      </c>
      <c r="Y142" s="35" t="s">
        <v>65</v>
      </c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s="1" customFormat="1" ht="24.95" customHeight="1" x14ac:dyDescent="0.2">
      <c r="A143" s="92">
        <v>13</v>
      </c>
      <c r="B143" s="91" t="s">
        <v>163</v>
      </c>
      <c r="C143" s="91" t="s">
        <v>288</v>
      </c>
      <c r="D143" s="93" t="s">
        <v>37</v>
      </c>
      <c r="E143" s="91" t="s">
        <v>19</v>
      </c>
      <c r="F143" s="56">
        <v>1</v>
      </c>
      <c r="G143" s="94"/>
      <c r="H143" s="94">
        <f t="shared" si="50"/>
        <v>35.9</v>
      </c>
      <c r="I143" s="94">
        <f t="shared" si="51"/>
        <v>35.9</v>
      </c>
      <c r="J143" s="44">
        <v>0</v>
      </c>
      <c r="K143" s="44">
        <v>35.9</v>
      </c>
      <c r="L143" s="93">
        <f t="shared" si="49"/>
        <v>1</v>
      </c>
      <c r="M143" s="93">
        <f t="shared" si="49"/>
        <v>0</v>
      </c>
      <c r="N143" s="93">
        <f t="shared" si="49"/>
        <v>1</v>
      </c>
      <c r="O143" s="93">
        <f t="shared" si="52"/>
        <v>3</v>
      </c>
      <c r="P143" s="52">
        <v>3</v>
      </c>
      <c r="Q143" s="93"/>
      <c r="R143" s="91" t="s">
        <v>32</v>
      </c>
      <c r="S143" s="91">
        <v>1</v>
      </c>
      <c r="T143" s="35">
        <v>43161</v>
      </c>
      <c r="U143" s="91" t="s">
        <v>287</v>
      </c>
      <c r="V143" s="35">
        <v>43166</v>
      </c>
      <c r="W143" s="35">
        <v>44926</v>
      </c>
      <c r="X143" s="91" t="s">
        <v>33</v>
      </c>
      <c r="Y143" s="35" t="s">
        <v>65</v>
      </c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s="17" customFormat="1" ht="24.95" customHeight="1" x14ac:dyDescent="0.2">
      <c r="A144" s="92">
        <v>13</v>
      </c>
      <c r="B144" s="36" t="s">
        <v>163</v>
      </c>
      <c r="C144" s="91" t="s">
        <v>288</v>
      </c>
      <c r="D144" s="64" t="s">
        <v>38</v>
      </c>
      <c r="E144" s="91" t="s">
        <v>19</v>
      </c>
      <c r="F144" s="65">
        <v>2</v>
      </c>
      <c r="G144" s="66"/>
      <c r="H144" s="94">
        <f t="shared" si="50"/>
        <v>54.3</v>
      </c>
      <c r="I144" s="94">
        <f t="shared" si="51"/>
        <v>54.3</v>
      </c>
      <c r="J144" s="44">
        <v>0</v>
      </c>
      <c r="K144" s="44">
        <v>54.3</v>
      </c>
      <c r="L144" s="64">
        <f t="shared" si="49"/>
        <v>1</v>
      </c>
      <c r="M144" s="64">
        <f t="shared" si="49"/>
        <v>0</v>
      </c>
      <c r="N144" s="64">
        <f t="shared" si="49"/>
        <v>1</v>
      </c>
      <c r="O144" s="64">
        <f t="shared" si="52"/>
        <v>3</v>
      </c>
      <c r="P144" s="52">
        <v>3</v>
      </c>
      <c r="Q144" s="64"/>
      <c r="R144" s="36" t="s">
        <v>67</v>
      </c>
      <c r="S144" s="91">
        <v>1</v>
      </c>
      <c r="T144" s="35">
        <v>43161</v>
      </c>
      <c r="U144" s="91" t="s">
        <v>287</v>
      </c>
      <c r="V144" s="35">
        <v>43166</v>
      </c>
      <c r="W144" s="37">
        <v>44926</v>
      </c>
      <c r="X144" s="40" t="s">
        <v>33</v>
      </c>
      <c r="Y144" s="41" t="s">
        <v>65</v>
      </c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</row>
    <row r="145" spans="1:37" s="1" customFormat="1" ht="24.95" customHeight="1" x14ac:dyDescent="0.2">
      <c r="A145" s="92">
        <v>13</v>
      </c>
      <c r="B145" s="91" t="s">
        <v>163</v>
      </c>
      <c r="C145" s="91" t="s">
        <v>288</v>
      </c>
      <c r="D145" s="93" t="s">
        <v>39</v>
      </c>
      <c r="E145" s="91" t="s">
        <v>19</v>
      </c>
      <c r="F145" s="56">
        <v>1</v>
      </c>
      <c r="G145" s="94"/>
      <c r="H145" s="94">
        <f t="shared" si="50"/>
        <v>35.799999999999997</v>
      </c>
      <c r="I145" s="94">
        <f t="shared" si="51"/>
        <v>35.799999999999997</v>
      </c>
      <c r="J145" s="43">
        <v>0</v>
      </c>
      <c r="K145" s="43">
        <v>35.799999999999997</v>
      </c>
      <c r="L145" s="93">
        <f t="shared" si="49"/>
        <v>1</v>
      </c>
      <c r="M145" s="93">
        <f t="shared" si="49"/>
        <v>0</v>
      </c>
      <c r="N145" s="93">
        <f t="shared" si="49"/>
        <v>1</v>
      </c>
      <c r="O145" s="93">
        <f t="shared" si="52"/>
        <v>4</v>
      </c>
      <c r="P145" s="51">
        <v>4</v>
      </c>
      <c r="Q145" s="93"/>
      <c r="R145" s="91" t="s">
        <v>32</v>
      </c>
      <c r="S145" s="91">
        <v>1</v>
      </c>
      <c r="T145" s="35">
        <v>43161</v>
      </c>
      <c r="U145" s="91" t="s">
        <v>287</v>
      </c>
      <c r="V145" s="35">
        <v>43166</v>
      </c>
      <c r="W145" s="35">
        <v>44926</v>
      </c>
      <c r="X145" s="91" t="s">
        <v>33</v>
      </c>
      <c r="Y145" s="35" t="s">
        <v>65</v>
      </c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s="1" customFormat="1" ht="24.95" customHeight="1" x14ac:dyDescent="0.2">
      <c r="A146" s="92">
        <v>13</v>
      </c>
      <c r="B146" s="91" t="s">
        <v>163</v>
      </c>
      <c r="C146" s="91" t="s">
        <v>288</v>
      </c>
      <c r="D146" s="93">
        <v>7</v>
      </c>
      <c r="E146" s="91" t="s">
        <v>19</v>
      </c>
      <c r="F146" s="56">
        <v>1</v>
      </c>
      <c r="G146" s="94"/>
      <c r="H146" s="94">
        <f t="shared" si="50"/>
        <v>42.1</v>
      </c>
      <c r="I146" s="94">
        <f t="shared" si="51"/>
        <v>42.1</v>
      </c>
      <c r="J146" s="43">
        <v>0</v>
      </c>
      <c r="K146" s="43">
        <v>42.1</v>
      </c>
      <c r="L146" s="93">
        <f t="shared" si="49"/>
        <v>1</v>
      </c>
      <c r="M146" s="93">
        <f t="shared" si="49"/>
        <v>0</v>
      </c>
      <c r="N146" s="93">
        <f t="shared" si="49"/>
        <v>1</v>
      </c>
      <c r="O146" s="93">
        <f t="shared" si="52"/>
        <v>5</v>
      </c>
      <c r="P146" s="51">
        <v>5</v>
      </c>
      <c r="Q146" s="93"/>
      <c r="R146" s="91" t="s">
        <v>32</v>
      </c>
      <c r="S146" s="91">
        <v>1</v>
      </c>
      <c r="T146" s="35">
        <v>43161</v>
      </c>
      <c r="U146" s="91" t="s">
        <v>287</v>
      </c>
      <c r="V146" s="35">
        <v>43166</v>
      </c>
      <c r="W146" s="35">
        <v>44926</v>
      </c>
      <c r="X146" s="91" t="s">
        <v>33</v>
      </c>
      <c r="Y146" s="35" t="s">
        <v>65</v>
      </c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s="1" customFormat="1" ht="24.95" customHeight="1" x14ac:dyDescent="0.2">
      <c r="A147" s="92">
        <v>13</v>
      </c>
      <c r="B147" s="91" t="s">
        <v>163</v>
      </c>
      <c r="C147" s="91" t="s">
        <v>288</v>
      </c>
      <c r="D147" s="93">
        <v>8</v>
      </c>
      <c r="E147" s="91" t="s">
        <v>19</v>
      </c>
      <c r="F147" s="56">
        <v>2</v>
      </c>
      <c r="G147" s="94"/>
      <c r="H147" s="94">
        <f t="shared" si="50"/>
        <v>52.9</v>
      </c>
      <c r="I147" s="94">
        <f t="shared" si="51"/>
        <v>52.9</v>
      </c>
      <c r="J147" s="43">
        <v>0</v>
      </c>
      <c r="K147" s="43">
        <v>52.9</v>
      </c>
      <c r="L147" s="93">
        <f t="shared" si="49"/>
        <v>1</v>
      </c>
      <c r="M147" s="93">
        <f t="shared" si="49"/>
        <v>0</v>
      </c>
      <c r="N147" s="93">
        <f t="shared" si="49"/>
        <v>1</v>
      </c>
      <c r="O147" s="93">
        <f t="shared" si="52"/>
        <v>2</v>
      </c>
      <c r="P147" s="51">
        <v>2</v>
      </c>
      <c r="Q147" s="93"/>
      <c r="R147" s="91" t="s">
        <v>32</v>
      </c>
      <c r="S147" s="91">
        <v>1</v>
      </c>
      <c r="T147" s="35">
        <v>43161</v>
      </c>
      <c r="U147" s="91" t="s">
        <v>287</v>
      </c>
      <c r="V147" s="35">
        <v>43166</v>
      </c>
      <c r="W147" s="35">
        <v>44926</v>
      </c>
      <c r="X147" s="91" t="s">
        <v>33</v>
      </c>
      <c r="Y147" s="35" t="s">
        <v>65</v>
      </c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s="6" customFormat="1" ht="24.95" customHeight="1" x14ac:dyDescent="0.2">
      <c r="A148" s="22">
        <v>13</v>
      </c>
      <c r="B148" s="34" t="s">
        <v>163</v>
      </c>
      <c r="C148" s="34" t="s">
        <v>288</v>
      </c>
      <c r="D148" s="57">
        <f>COUNTA(D140:D147)</f>
        <v>8</v>
      </c>
      <c r="E148" s="34" t="s">
        <v>46</v>
      </c>
      <c r="F148" s="58"/>
      <c r="G148" s="59">
        <v>448.4</v>
      </c>
      <c r="H148" s="59">
        <f t="shared" ref="H148:P148" si="53">SUM(H140:H147)</f>
        <v>333.2</v>
      </c>
      <c r="I148" s="59">
        <f t="shared" si="53"/>
        <v>333.2</v>
      </c>
      <c r="J148" s="59">
        <f t="shared" si="53"/>
        <v>0</v>
      </c>
      <c r="K148" s="59">
        <f t="shared" si="53"/>
        <v>333.2</v>
      </c>
      <c r="L148" s="57">
        <f t="shared" si="53"/>
        <v>8</v>
      </c>
      <c r="M148" s="57">
        <f t="shared" si="53"/>
        <v>0</v>
      </c>
      <c r="N148" s="57">
        <f t="shared" si="53"/>
        <v>8</v>
      </c>
      <c r="O148" s="57">
        <f t="shared" si="53"/>
        <v>21</v>
      </c>
      <c r="P148" s="57">
        <f t="shared" si="53"/>
        <v>21</v>
      </c>
      <c r="Q148" s="57">
        <f t="shared" ref="Q148" si="54">O148-P148</f>
        <v>0</v>
      </c>
      <c r="R148" s="34"/>
      <c r="S148" s="34">
        <v>1</v>
      </c>
      <c r="T148" s="42">
        <v>43161</v>
      </c>
      <c r="U148" s="34" t="s">
        <v>196</v>
      </c>
      <c r="V148" s="42">
        <v>42892</v>
      </c>
      <c r="W148" s="42">
        <v>44926</v>
      </c>
      <c r="X148" s="34" t="s">
        <v>33</v>
      </c>
      <c r="Y148" s="42" t="s">
        <v>65</v>
      </c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</row>
    <row r="149" spans="1:37" s="9" customFormat="1" ht="24.95" customHeight="1" x14ac:dyDescent="0.2">
      <c r="A149" s="23">
        <v>13</v>
      </c>
      <c r="B149" s="13" t="s">
        <v>163</v>
      </c>
      <c r="C149" s="13" t="s">
        <v>69</v>
      </c>
      <c r="D149" s="61">
        <f>SUMIF($E$17:$E$148,"Итого по дому",D17:D149)</f>
        <v>119</v>
      </c>
      <c r="E149" s="13" t="s">
        <v>46</v>
      </c>
      <c r="F149" s="62"/>
      <c r="G149" s="63">
        <f>SUMIF($E$17:$E$148,"Итого по дому",G17:G149)</f>
        <v>5397</v>
      </c>
      <c r="H149" s="63">
        <f>SUMIF($E$17:$E$148,"Итого по дому",H17:H148)</f>
        <v>4400.0999999999995</v>
      </c>
      <c r="I149" s="63">
        <f t="shared" ref="I149:Q149" si="55">SUMIF($E$17:$E$148,"Итого по дому",I17:I148)</f>
        <v>3475.1</v>
      </c>
      <c r="J149" s="63">
        <f t="shared" si="55"/>
        <v>465.1</v>
      </c>
      <c r="K149" s="63">
        <f t="shared" si="55"/>
        <v>3009.9999999999995</v>
      </c>
      <c r="L149" s="61">
        <f t="shared" si="55"/>
        <v>86</v>
      </c>
      <c r="M149" s="61">
        <f t="shared" si="55"/>
        <v>17</v>
      </c>
      <c r="N149" s="61">
        <f t="shared" si="55"/>
        <v>69</v>
      </c>
      <c r="O149" s="61">
        <f t="shared" si="55"/>
        <v>224</v>
      </c>
      <c r="P149" s="61">
        <f t="shared" si="55"/>
        <v>56</v>
      </c>
      <c r="Q149" s="61">
        <f t="shared" si="55"/>
        <v>168</v>
      </c>
      <c r="R149" s="12"/>
      <c r="S149" s="12"/>
      <c r="T149" s="13"/>
      <c r="U149" s="12"/>
      <c r="V149" s="13"/>
      <c r="W149" s="12"/>
      <c r="X149" s="13"/>
      <c r="Y149" s="13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s="11" customFormat="1" ht="24.95" customHeight="1" x14ac:dyDescent="0.2">
      <c r="A150" s="24">
        <v>1</v>
      </c>
      <c r="B150" s="36" t="s">
        <v>199</v>
      </c>
      <c r="C150" s="36" t="s">
        <v>200</v>
      </c>
      <c r="D150" s="64" t="s">
        <v>31</v>
      </c>
      <c r="E150" s="36" t="s">
        <v>18</v>
      </c>
      <c r="F150" s="65">
        <v>2</v>
      </c>
      <c r="G150" s="66"/>
      <c r="H150" s="66">
        <v>44.8</v>
      </c>
      <c r="I150" s="94">
        <f>IF(R150="Подлежит расселению",H150,IF(R150="Расселено",0,IF(R150="Пустующие",0,IF(R150="В суде",H150))))</f>
        <v>44.8</v>
      </c>
      <c r="J150" s="66">
        <f t="shared" ref="J150:J154" si="56">IF(E150="Муниципальная",I150,IF(E150="Частная",0))</f>
        <v>44.8</v>
      </c>
      <c r="K150" s="66">
        <f t="shared" ref="K150:K154" si="57">IF(E150="Муниципальная",0,IF(E150="Частная",I150))</f>
        <v>0</v>
      </c>
      <c r="L150" s="64">
        <f t="shared" ref="L150:N154" si="58">IF(I150&gt;0,1,IF(I150=0,0))</f>
        <v>1</v>
      </c>
      <c r="M150" s="64">
        <f t="shared" si="58"/>
        <v>1</v>
      </c>
      <c r="N150" s="64">
        <f t="shared" si="58"/>
        <v>0</v>
      </c>
      <c r="O150" s="64">
        <v>5</v>
      </c>
      <c r="P150" s="64"/>
      <c r="Q150" s="93">
        <f t="shared" ref="Q150:Q241" si="59">O150-P150</f>
        <v>5</v>
      </c>
      <c r="R150" s="36" t="s">
        <v>32</v>
      </c>
      <c r="S150" s="36">
        <v>1</v>
      </c>
      <c r="T150" s="37">
        <v>41719</v>
      </c>
      <c r="U150" s="36"/>
      <c r="V150" s="37"/>
      <c r="W150" s="37">
        <v>46752</v>
      </c>
      <c r="X150" s="36" t="s">
        <v>33</v>
      </c>
      <c r="Y150" s="37" t="s">
        <v>34</v>
      </c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:37" s="15" customFormat="1" ht="24.95" customHeight="1" x14ac:dyDescent="0.2">
      <c r="A151" s="25">
        <v>1</v>
      </c>
      <c r="B151" s="38" t="s">
        <v>199</v>
      </c>
      <c r="C151" s="38" t="s">
        <v>200</v>
      </c>
      <c r="D151" s="67" t="s">
        <v>31</v>
      </c>
      <c r="E151" s="38" t="s">
        <v>46</v>
      </c>
      <c r="F151" s="68"/>
      <c r="G151" s="69"/>
      <c r="H151" s="69">
        <f>SUM(H150)</f>
        <v>44.8</v>
      </c>
      <c r="I151" s="69">
        <f t="shared" ref="I151:O151" si="60">SUM(I150)</f>
        <v>44.8</v>
      </c>
      <c r="J151" s="69">
        <f t="shared" si="60"/>
        <v>44.8</v>
      </c>
      <c r="K151" s="69">
        <f t="shared" si="60"/>
        <v>0</v>
      </c>
      <c r="L151" s="67">
        <f t="shared" si="60"/>
        <v>1</v>
      </c>
      <c r="M151" s="67">
        <f t="shared" si="60"/>
        <v>1</v>
      </c>
      <c r="N151" s="67">
        <f t="shared" si="60"/>
        <v>0</v>
      </c>
      <c r="O151" s="67">
        <f t="shared" si="60"/>
        <v>5</v>
      </c>
      <c r="P151" s="67"/>
      <c r="Q151" s="57">
        <f t="shared" si="59"/>
        <v>5</v>
      </c>
      <c r="R151" s="38"/>
      <c r="S151" s="38">
        <v>1</v>
      </c>
      <c r="T151" s="39">
        <v>41719</v>
      </c>
      <c r="U151" s="38"/>
      <c r="V151" s="39"/>
      <c r="W151" s="39">
        <v>46752</v>
      </c>
      <c r="X151" s="38" t="s">
        <v>33</v>
      </c>
      <c r="Y151" s="39" t="s">
        <v>34</v>
      </c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</row>
    <row r="152" spans="1:37" s="11" customFormat="1" ht="24.95" customHeight="1" x14ac:dyDescent="0.2">
      <c r="A152" s="24">
        <v>2</v>
      </c>
      <c r="B152" s="36" t="s">
        <v>199</v>
      </c>
      <c r="C152" s="36" t="s">
        <v>201</v>
      </c>
      <c r="D152" s="64" t="s">
        <v>31</v>
      </c>
      <c r="E152" s="36" t="s">
        <v>18</v>
      </c>
      <c r="F152" s="65">
        <v>1</v>
      </c>
      <c r="G152" s="66"/>
      <c r="H152" s="66">
        <v>40.4</v>
      </c>
      <c r="I152" s="94">
        <f>IF(R152="Подлежит расселению",H152,IF(R152="Расселено",0,IF(R152="Пустующие",0,IF(R152="В суде",H152))))</f>
        <v>40.4</v>
      </c>
      <c r="J152" s="66">
        <f t="shared" si="56"/>
        <v>40.4</v>
      </c>
      <c r="K152" s="66">
        <f t="shared" si="57"/>
        <v>0</v>
      </c>
      <c r="L152" s="64">
        <f t="shared" si="58"/>
        <v>1</v>
      </c>
      <c r="M152" s="64">
        <f t="shared" si="58"/>
        <v>1</v>
      </c>
      <c r="N152" s="64">
        <f t="shared" si="58"/>
        <v>0</v>
      </c>
      <c r="O152" s="64">
        <v>5</v>
      </c>
      <c r="P152" s="64"/>
      <c r="Q152" s="93">
        <f t="shared" si="59"/>
        <v>5</v>
      </c>
      <c r="R152" s="36" t="s">
        <v>32</v>
      </c>
      <c r="S152" s="36">
        <v>4</v>
      </c>
      <c r="T152" s="37">
        <v>41719</v>
      </c>
      <c r="U152" s="36"/>
      <c r="V152" s="37"/>
      <c r="W152" s="37">
        <v>46752</v>
      </c>
      <c r="X152" s="36" t="s">
        <v>33</v>
      </c>
      <c r="Y152" s="37" t="s">
        <v>34</v>
      </c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:37" s="15" customFormat="1" ht="24.95" customHeight="1" x14ac:dyDescent="0.2">
      <c r="A153" s="25">
        <v>2</v>
      </c>
      <c r="B153" s="38" t="s">
        <v>199</v>
      </c>
      <c r="C153" s="38" t="s">
        <v>201</v>
      </c>
      <c r="D153" s="67"/>
      <c r="E153" s="38" t="s">
        <v>46</v>
      </c>
      <c r="F153" s="68"/>
      <c r="G153" s="69"/>
      <c r="H153" s="69">
        <f>SUM(H152)</f>
        <v>40.4</v>
      </c>
      <c r="I153" s="69">
        <f t="shared" ref="I153:O153" si="61">SUM(I152)</f>
        <v>40.4</v>
      </c>
      <c r="J153" s="69">
        <f t="shared" si="61"/>
        <v>40.4</v>
      </c>
      <c r="K153" s="69">
        <f t="shared" si="61"/>
        <v>0</v>
      </c>
      <c r="L153" s="67">
        <f t="shared" si="61"/>
        <v>1</v>
      </c>
      <c r="M153" s="67">
        <f t="shared" si="61"/>
        <v>1</v>
      </c>
      <c r="N153" s="67">
        <f t="shared" si="61"/>
        <v>0</v>
      </c>
      <c r="O153" s="67">
        <f t="shared" si="61"/>
        <v>5</v>
      </c>
      <c r="P153" s="67"/>
      <c r="Q153" s="57">
        <f t="shared" si="59"/>
        <v>5</v>
      </c>
      <c r="R153" s="38"/>
      <c r="S153" s="38">
        <v>4</v>
      </c>
      <c r="T153" s="39">
        <v>41719</v>
      </c>
      <c r="U153" s="38"/>
      <c r="V153" s="39"/>
      <c r="W153" s="39">
        <v>46752</v>
      </c>
      <c r="X153" s="38" t="s">
        <v>33</v>
      </c>
      <c r="Y153" s="39" t="s">
        <v>34</v>
      </c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</row>
    <row r="154" spans="1:37" s="11" customFormat="1" ht="24.95" customHeight="1" x14ac:dyDescent="0.2">
      <c r="A154" s="24">
        <v>3</v>
      </c>
      <c r="B154" s="36" t="s">
        <v>199</v>
      </c>
      <c r="C154" s="36" t="s">
        <v>202</v>
      </c>
      <c r="D154" s="64" t="s">
        <v>31</v>
      </c>
      <c r="E154" s="36" t="s">
        <v>18</v>
      </c>
      <c r="F154" s="65">
        <v>2</v>
      </c>
      <c r="G154" s="66"/>
      <c r="H154" s="66">
        <v>54.8</v>
      </c>
      <c r="I154" s="94">
        <f>IF(R154="Подлежит расселению",H154,IF(R154="Расселено",0,IF(R154="Пустующие",0,IF(R154="В суде",H154))))</f>
        <v>54.8</v>
      </c>
      <c r="J154" s="66">
        <f t="shared" si="56"/>
        <v>54.8</v>
      </c>
      <c r="K154" s="66">
        <f t="shared" si="57"/>
        <v>0</v>
      </c>
      <c r="L154" s="64">
        <f t="shared" si="58"/>
        <v>1</v>
      </c>
      <c r="M154" s="64">
        <f t="shared" si="58"/>
        <v>1</v>
      </c>
      <c r="N154" s="64">
        <f t="shared" si="58"/>
        <v>0</v>
      </c>
      <c r="O154" s="64">
        <v>3</v>
      </c>
      <c r="P154" s="64"/>
      <c r="Q154" s="93">
        <f t="shared" si="59"/>
        <v>3</v>
      </c>
      <c r="R154" s="36" t="s">
        <v>32</v>
      </c>
      <c r="S154" s="36">
        <v>14</v>
      </c>
      <c r="T154" s="37">
        <v>42712</v>
      </c>
      <c r="U154" s="36"/>
      <c r="V154" s="37"/>
      <c r="W154" s="37">
        <v>46022</v>
      </c>
      <c r="X154" s="36" t="s">
        <v>33</v>
      </c>
      <c r="Y154" s="37" t="s">
        <v>34</v>
      </c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:37" s="15" customFormat="1" ht="24.95" customHeight="1" x14ac:dyDescent="0.2">
      <c r="A155" s="25">
        <v>3</v>
      </c>
      <c r="B155" s="38" t="s">
        <v>199</v>
      </c>
      <c r="C155" s="38" t="s">
        <v>202</v>
      </c>
      <c r="D155" s="67"/>
      <c r="E155" s="38" t="s">
        <v>46</v>
      </c>
      <c r="F155" s="68"/>
      <c r="G155" s="69"/>
      <c r="H155" s="69">
        <f>SUM(H154)</f>
        <v>54.8</v>
      </c>
      <c r="I155" s="69">
        <f t="shared" ref="I155:O155" si="62">SUM(I154)</f>
        <v>54.8</v>
      </c>
      <c r="J155" s="69">
        <f t="shared" si="62"/>
        <v>54.8</v>
      </c>
      <c r="K155" s="69">
        <f t="shared" si="62"/>
        <v>0</v>
      </c>
      <c r="L155" s="67">
        <f t="shared" si="62"/>
        <v>1</v>
      </c>
      <c r="M155" s="67">
        <f t="shared" si="62"/>
        <v>1</v>
      </c>
      <c r="N155" s="67">
        <f t="shared" si="62"/>
        <v>0</v>
      </c>
      <c r="O155" s="67">
        <f t="shared" si="62"/>
        <v>3</v>
      </c>
      <c r="P155" s="67"/>
      <c r="Q155" s="57">
        <f t="shared" si="59"/>
        <v>3</v>
      </c>
      <c r="R155" s="38"/>
      <c r="S155" s="38">
        <v>14</v>
      </c>
      <c r="T155" s="39">
        <v>42712</v>
      </c>
      <c r="U155" s="38"/>
      <c r="V155" s="39"/>
      <c r="W155" s="39">
        <v>46022</v>
      </c>
      <c r="X155" s="38" t="s">
        <v>33</v>
      </c>
      <c r="Y155" s="39" t="s">
        <v>34</v>
      </c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</row>
    <row r="156" spans="1:37" s="1" customFormat="1" ht="24.95" customHeight="1" x14ac:dyDescent="0.2">
      <c r="A156" s="92">
        <v>4</v>
      </c>
      <c r="B156" s="91" t="s">
        <v>199</v>
      </c>
      <c r="C156" s="91" t="s">
        <v>203</v>
      </c>
      <c r="D156" s="93" t="s">
        <v>31</v>
      </c>
      <c r="E156" s="91" t="s">
        <v>18</v>
      </c>
      <c r="F156" s="56">
        <v>2</v>
      </c>
      <c r="G156" s="94"/>
      <c r="H156" s="94">
        <v>73.5</v>
      </c>
      <c r="I156" s="94">
        <f t="shared" ref="I156:I168" si="63">IF(R156="Подлежит расселению",H156,IF(R156="Расселено",0,IF(R156="Пустующие",0,IF(R156="В суде",H156))))</f>
        <v>73.5</v>
      </c>
      <c r="J156" s="94">
        <f t="shared" ref="J156:J168" si="64">IF(E156="Муниципальная",I156,IF(E156="Частная",0))</f>
        <v>73.5</v>
      </c>
      <c r="K156" s="94">
        <f t="shared" ref="K156:K168" si="65">IF(E156="Муниципальная",0,IF(E156="Частная",I156))</f>
        <v>0</v>
      </c>
      <c r="L156" s="93">
        <f t="shared" ref="L156:N168" si="66">IF(I156&gt;0,1,IF(I156=0,0))</f>
        <v>1</v>
      </c>
      <c r="M156" s="93">
        <f t="shared" si="66"/>
        <v>1</v>
      </c>
      <c r="N156" s="93">
        <f t="shared" si="66"/>
        <v>0</v>
      </c>
      <c r="O156" s="93">
        <v>6</v>
      </c>
      <c r="P156" s="93"/>
      <c r="Q156" s="93">
        <f t="shared" si="59"/>
        <v>6</v>
      </c>
      <c r="R156" s="91" t="s">
        <v>32</v>
      </c>
      <c r="S156" s="91">
        <v>4</v>
      </c>
      <c r="T156" s="35">
        <v>42487</v>
      </c>
      <c r="U156" s="91"/>
      <c r="V156" s="35"/>
      <c r="W156" s="37">
        <v>46022</v>
      </c>
      <c r="X156" s="91" t="s">
        <v>33</v>
      </c>
      <c r="Y156" s="35" t="s">
        <v>34</v>
      </c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s="1" customFormat="1" ht="24.95" customHeight="1" x14ac:dyDescent="0.2">
      <c r="A157" s="92">
        <v>4</v>
      </c>
      <c r="B157" s="91" t="s">
        <v>199</v>
      </c>
      <c r="C157" s="91" t="s">
        <v>203</v>
      </c>
      <c r="D157" s="93" t="s">
        <v>35</v>
      </c>
      <c r="E157" s="91" t="s">
        <v>18</v>
      </c>
      <c r="F157" s="56">
        <v>2</v>
      </c>
      <c r="G157" s="94"/>
      <c r="H157" s="94">
        <v>48.2</v>
      </c>
      <c r="I157" s="94">
        <f t="shared" si="63"/>
        <v>48.2</v>
      </c>
      <c r="J157" s="94">
        <f t="shared" si="64"/>
        <v>48.2</v>
      </c>
      <c r="K157" s="94">
        <f t="shared" si="65"/>
        <v>0</v>
      </c>
      <c r="L157" s="93">
        <f t="shared" si="66"/>
        <v>1</v>
      </c>
      <c r="M157" s="93">
        <f t="shared" si="66"/>
        <v>1</v>
      </c>
      <c r="N157" s="93">
        <f t="shared" si="66"/>
        <v>0</v>
      </c>
      <c r="O157" s="93">
        <v>5</v>
      </c>
      <c r="P157" s="93"/>
      <c r="Q157" s="93">
        <f t="shared" si="59"/>
        <v>5</v>
      </c>
      <c r="R157" s="91" t="s">
        <v>32</v>
      </c>
      <c r="S157" s="91">
        <v>4</v>
      </c>
      <c r="T157" s="35">
        <v>42487</v>
      </c>
      <c r="U157" s="91"/>
      <c r="V157" s="35"/>
      <c r="W157" s="37">
        <v>46022</v>
      </c>
      <c r="X157" s="91" t="s">
        <v>33</v>
      </c>
      <c r="Y157" s="35" t="s">
        <v>34</v>
      </c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s="1" customFormat="1" ht="24.95" customHeight="1" x14ac:dyDescent="0.2">
      <c r="A158" s="92">
        <v>4</v>
      </c>
      <c r="B158" s="91" t="s">
        <v>199</v>
      </c>
      <c r="C158" s="91" t="s">
        <v>203</v>
      </c>
      <c r="D158" s="93" t="s">
        <v>36</v>
      </c>
      <c r="E158" s="91" t="s">
        <v>19</v>
      </c>
      <c r="F158" s="56">
        <v>2</v>
      </c>
      <c r="G158" s="94"/>
      <c r="H158" s="94">
        <v>37.5</v>
      </c>
      <c r="I158" s="94">
        <f t="shared" si="63"/>
        <v>37.5</v>
      </c>
      <c r="J158" s="94">
        <f t="shared" si="64"/>
        <v>0</v>
      </c>
      <c r="K158" s="94">
        <f t="shared" si="65"/>
        <v>37.5</v>
      </c>
      <c r="L158" s="93">
        <f t="shared" si="66"/>
        <v>1</v>
      </c>
      <c r="M158" s="93">
        <f t="shared" si="66"/>
        <v>0</v>
      </c>
      <c r="N158" s="93">
        <f t="shared" si="66"/>
        <v>1</v>
      </c>
      <c r="O158" s="93">
        <v>0</v>
      </c>
      <c r="P158" s="93"/>
      <c r="Q158" s="93">
        <f t="shared" si="59"/>
        <v>0</v>
      </c>
      <c r="R158" s="91" t="s">
        <v>32</v>
      </c>
      <c r="S158" s="91">
        <v>4</v>
      </c>
      <c r="T158" s="35">
        <v>42487</v>
      </c>
      <c r="U158" s="91"/>
      <c r="V158" s="35"/>
      <c r="W158" s="37">
        <v>46022</v>
      </c>
      <c r="X158" s="91" t="s">
        <v>33</v>
      </c>
      <c r="Y158" s="35" t="s">
        <v>34</v>
      </c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s="1" customFormat="1" ht="24.95" customHeight="1" x14ac:dyDescent="0.2">
      <c r="A159" s="92">
        <v>4</v>
      </c>
      <c r="B159" s="91" t="s">
        <v>199</v>
      </c>
      <c r="C159" s="91" t="s">
        <v>203</v>
      </c>
      <c r="D159" s="93" t="s">
        <v>37</v>
      </c>
      <c r="E159" s="91" t="s">
        <v>19</v>
      </c>
      <c r="F159" s="56">
        <v>2</v>
      </c>
      <c r="G159" s="94"/>
      <c r="H159" s="94">
        <v>37.299999999999997</v>
      </c>
      <c r="I159" s="94">
        <f t="shared" si="63"/>
        <v>37.299999999999997</v>
      </c>
      <c r="J159" s="94">
        <f t="shared" si="64"/>
        <v>0</v>
      </c>
      <c r="K159" s="94">
        <f t="shared" si="65"/>
        <v>37.299999999999997</v>
      </c>
      <c r="L159" s="93">
        <f t="shared" si="66"/>
        <v>1</v>
      </c>
      <c r="M159" s="93">
        <f t="shared" si="66"/>
        <v>0</v>
      </c>
      <c r="N159" s="93">
        <f t="shared" si="66"/>
        <v>1</v>
      </c>
      <c r="O159" s="93">
        <v>5</v>
      </c>
      <c r="P159" s="93"/>
      <c r="Q159" s="93">
        <f t="shared" si="59"/>
        <v>5</v>
      </c>
      <c r="R159" s="91" t="s">
        <v>32</v>
      </c>
      <c r="S159" s="91">
        <v>4</v>
      </c>
      <c r="T159" s="35">
        <v>42487</v>
      </c>
      <c r="U159" s="91"/>
      <c r="V159" s="35"/>
      <c r="W159" s="37">
        <v>46022</v>
      </c>
      <c r="X159" s="91" t="s">
        <v>33</v>
      </c>
      <c r="Y159" s="35" t="s">
        <v>34</v>
      </c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s="1" customFormat="1" ht="24.95" customHeight="1" x14ac:dyDescent="0.2">
      <c r="A160" s="92">
        <v>4</v>
      </c>
      <c r="B160" s="91" t="s">
        <v>199</v>
      </c>
      <c r="C160" s="91" t="s">
        <v>203</v>
      </c>
      <c r="D160" s="93" t="s">
        <v>38</v>
      </c>
      <c r="E160" s="91" t="s">
        <v>18</v>
      </c>
      <c r="F160" s="56">
        <v>2</v>
      </c>
      <c r="G160" s="94"/>
      <c r="H160" s="94">
        <v>48.1</v>
      </c>
      <c r="I160" s="94">
        <f t="shared" si="63"/>
        <v>48.1</v>
      </c>
      <c r="J160" s="94">
        <f t="shared" si="64"/>
        <v>48.1</v>
      </c>
      <c r="K160" s="94">
        <f t="shared" si="65"/>
        <v>0</v>
      </c>
      <c r="L160" s="93">
        <f t="shared" si="66"/>
        <v>1</v>
      </c>
      <c r="M160" s="93">
        <f t="shared" si="66"/>
        <v>1</v>
      </c>
      <c r="N160" s="93">
        <f t="shared" si="66"/>
        <v>0</v>
      </c>
      <c r="O160" s="93">
        <v>3</v>
      </c>
      <c r="P160" s="93"/>
      <c r="Q160" s="93">
        <f t="shared" si="59"/>
        <v>3</v>
      </c>
      <c r="R160" s="91" t="s">
        <v>32</v>
      </c>
      <c r="S160" s="91">
        <v>4</v>
      </c>
      <c r="T160" s="35">
        <v>42487</v>
      </c>
      <c r="U160" s="91"/>
      <c r="V160" s="35"/>
      <c r="W160" s="37">
        <v>46022</v>
      </c>
      <c r="X160" s="91" t="s">
        <v>33</v>
      </c>
      <c r="Y160" s="35" t="s">
        <v>34</v>
      </c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s="1" customFormat="1" ht="24.95" customHeight="1" x14ac:dyDescent="0.2">
      <c r="A161" s="92">
        <v>4</v>
      </c>
      <c r="B161" s="91" t="s">
        <v>199</v>
      </c>
      <c r="C161" s="91" t="s">
        <v>203</v>
      </c>
      <c r="D161" s="93" t="s">
        <v>39</v>
      </c>
      <c r="E161" s="91" t="s">
        <v>18</v>
      </c>
      <c r="F161" s="56">
        <v>2</v>
      </c>
      <c r="G161" s="94"/>
      <c r="H161" s="94">
        <v>37.200000000000003</v>
      </c>
      <c r="I161" s="94">
        <f t="shared" si="63"/>
        <v>37.200000000000003</v>
      </c>
      <c r="J161" s="94">
        <f t="shared" si="64"/>
        <v>37.200000000000003</v>
      </c>
      <c r="K161" s="94">
        <f t="shared" si="65"/>
        <v>0</v>
      </c>
      <c r="L161" s="93">
        <f t="shared" si="66"/>
        <v>1</v>
      </c>
      <c r="M161" s="93">
        <f t="shared" si="66"/>
        <v>1</v>
      </c>
      <c r="N161" s="93">
        <f t="shared" si="66"/>
        <v>0</v>
      </c>
      <c r="O161" s="93">
        <v>5</v>
      </c>
      <c r="P161" s="93"/>
      <c r="Q161" s="93">
        <f t="shared" si="59"/>
        <v>5</v>
      </c>
      <c r="R161" s="91" t="s">
        <v>32</v>
      </c>
      <c r="S161" s="91">
        <v>4</v>
      </c>
      <c r="T161" s="35">
        <v>42487</v>
      </c>
      <c r="U161" s="91"/>
      <c r="V161" s="35"/>
      <c r="W161" s="37">
        <v>46022</v>
      </c>
      <c r="X161" s="91" t="s">
        <v>33</v>
      </c>
      <c r="Y161" s="35" t="s">
        <v>34</v>
      </c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s="1" customFormat="1" ht="24.95" customHeight="1" x14ac:dyDescent="0.2">
      <c r="A162" s="92">
        <v>4</v>
      </c>
      <c r="B162" s="91" t="s">
        <v>199</v>
      </c>
      <c r="C162" s="91" t="s">
        <v>203</v>
      </c>
      <c r="D162" s="93" t="s">
        <v>40</v>
      </c>
      <c r="E162" s="91" t="s">
        <v>19</v>
      </c>
      <c r="F162" s="56">
        <v>2</v>
      </c>
      <c r="G162" s="94"/>
      <c r="H162" s="94">
        <v>37.299999999999997</v>
      </c>
      <c r="I162" s="94">
        <f t="shared" si="63"/>
        <v>37.299999999999997</v>
      </c>
      <c r="J162" s="94">
        <f t="shared" si="64"/>
        <v>0</v>
      </c>
      <c r="K162" s="94">
        <f t="shared" si="65"/>
        <v>37.299999999999997</v>
      </c>
      <c r="L162" s="93">
        <f t="shared" si="66"/>
        <v>1</v>
      </c>
      <c r="M162" s="93">
        <f t="shared" si="66"/>
        <v>0</v>
      </c>
      <c r="N162" s="93">
        <f t="shared" si="66"/>
        <v>1</v>
      </c>
      <c r="O162" s="93">
        <v>4</v>
      </c>
      <c r="P162" s="93"/>
      <c r="Q162" s="93">
        <f t="shared" si="59"/>
        <v>4</v>
      </c>
      <c r="R162" s="91" t="s">
        <v>32</v>
      </c>
      <c r="S162" s="91">
        <v>4</v>
      </c>
      <c r="T162" s="35">
        <v>42487</v>
      </c>
      <c r="U162" s="91"/>
      <c r="V162" s="35"/>
      <c r="W162" s="37">
        <v>46022</v>
      </c>
      <c r="X162" s="91" t="s">
        <v>33</v>
      </c>
      <c r="Y162" s="35" t="s">
        <v>34</v>
      </c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s="1" customFormat="1" ht="24.95" customHeight="1" x14ac:dyDescent="0.2">
      <c r="A163" s="92">
        <v>4</v>
      </c>
      <c r="B163" s="91" t="s">
        <v>199</v>
      </c>
      <c r="C163" s="91" t="s">
        <v>203</v>
      </c>
      <c r="D163" s="93" t="s">
        <v>41</v>
      </c>
      <c r="E163" s="91" t="s">
        <v>19</v>
      </c>
      <c r="F163" s="56">
        <v>1</v>
      </c>
      <c r="G163" s="94"/>
      <c r="H163" s="94">
        <v>37.299999999999997</v>
      </c>
      <c r="I163" s="94">
        <f t="shared" si="63"/>
        <v>37.299999999999997</v>
      </c>
      <c r="J163" s="94">
        <f t="shared" si="64"/>
        <v>0</v>
      </c>
      <c r="K163" s="94">
        <f t="shared" si="65"/>
        <v>37.299999999999997</v>
      </c>
      <c r="L163" s="93">
        <f t="shared" si="66"/>
        <v>1</v>
      </c>
      <c r="M163" s="93">
        <f t="shared" si="66"/>
        <v>0</v>
      </c>
      <c r="N163" s="93">
        <f t="shared" si="66"/>
        <v>1</v>
      </c>
      <c r="O163" s="93">
        <v>5</v>
      </c>
      <c r="P163" s="93"/>
      <c r="Q163" s="93">
        <f t="shared" si="59"/>
        <v>5</v>
      </c>
      <c r="R163" s="91" t="s">
        <v>32</v>
      </c>
      <c r="S163" s="91">
        <v>4</v>
      </c>
      <c r="T163" s="35">
        <v>42487</v>
      </c>
      <c r="U163" s="91"/>
      <c r="V163" s="35"/>
      <c r="W163" s="37">
        <v>46022</v>
      </c>
      <c r="X163" s="91" t="s">
        <v>33</v>
      </c>
      <c r="Y163" s="35" t="s">
        <v>34</v>
      </c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s="1" customFormat="1" ht="24.95" customHeight="1" x14ac:dyDescent="0.2">
      <c r="A164" s="92">
        <v>4</v>
      </c>
      <c r="B164" s="91" t="s">
        <v>199</v>
      </c>
      <c r="C164" s="91" t="s">
        <v>203</v>
      </c>
      <c r="D164" s="93" t="s">
        <v>42</v>
      </c>
      <c r="E164" s="91" t="s">
        <v>19</v>
      </c>
      <c r="F164" s="56">
        <v>3</v>
      </c>
      <c r="G164" s="94"/>
      <c r="H164" s="94">
        <v>48</v>
      </c>
      <c r="I164" s="94">
        <f t="shared" si="63"/>
        <v>48</v>
      </c>
      <c r="J164" s="94">
        <f t="shared" si="64"/>
        <v>0</v>
      </c>
      <c r="K164" s="94">
        <f t="shared" si="65"/>
        <v>48</v>
      </c>
      <c r="L164" s="93">
        <f t="shared" si="66"/>
        <v>1</v>
      </c>
      <c r="M164" s="93">
        <f t="shared" si="66"/>
        <v>0</v>
      </c>
      <c r="N164" s="93">
        <f t="shared" si="66"/>
        <v>1</v>
      </c>
      <c r="O164" s="93">
        <v>6</v>
      </c>
      <c r="P164" s="93"/>
      <c r="Q164" s="93">
        <f t="shared" si="59"/>
        <v>6</v>
      </c>
      <c r="R164" s="91" t="s">
        <v>32</v>
      </c>
      <c r="S164" s="91">
        <v>4</v>
      </c>
      <c r="T164" s="35">
        <v>42487</v>
      </c>
      <c r="U164" s="91"/>
      <c r="V164" s="35"/>
      <c r="W164" s="37">
        <v>46022</v>
      </c>
      <c r="X164" s="91" t="s">
        <v>33</v>
      </c>
      <c r="Y164" s="35" t="s">
        <v>34</v>
      </c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s="1" customFormat="1" ht="24.95" customHeight="1" x14ac:dyDescent="0.2">
      <c r="A165" s="92">
        <v>4</v>
      </c>
      <c r="B165" s="91" t="s">
        <v>199</v>
      </c>
      <c r="C165" s="91" t="s">
        <v>203</v>
      </c>
      <c r="D165" s="93" t="s">
        <v>43</v>
      </c>
      <c r="E165" s="91" t="s">
        <v>19</v>
      </c>
      <c r="F165" s="56">
        <v>2</v>
      </c>
      <c r="G165" s="94"/>
      <c r="H165" s="94">
        <v>39.5</v>
      </c>
      <c r="I165" s="94">
        <f t="shared" si="63"/>
        <v>39.5</v>
      </c>
      <c r="J165" s="94">
        <f t="shared" si="64"/>
        <v>0</v>
      </c>
      <c r="K165" s="94">
        <f t="shared" si="65"/>
        <v>39.5</v>
      </c>
      <c r="L165" s="93">
        <f t="shared" si="66"/>
        <v>1</v>
      </c>
      <c r="M165" s="93">
        <f t="shared" si="66"/>
        <v>0</v>
      </c>
      <c r="N165" s="93">
        <f t="shared" si="66"/>
        <v>1</v>
      </c>
      <c r="O165" s="93">
        <v>2</v>
      </c>
      <c r="P165" s="93"/>
      <c r="Q165" s="93">
        <f t="shared" si="59"/>
        <v>2</v>
      </c>
      <c r="R165" s="91" t="s">
        <v>32</v>
      </c>
      <c r="S165" s="91">
        <v>4</v>
      </c>
      <c r="T165" s="35">
        <v>42487</v>
      </c>
      <c r="U165" s="91"/>
      <c r="V165" s="35"/>
      <c r="W165" s="37">
        <v>46022</v>
      </c>
      <c r="X165" s="91" t="s">
        <v>33</v>
      </c>
      <c r="Y165" s="35" t="s">
        <v>34</v>
      </c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s="1" customFormat="1" ht="24.95" customHeight="1" x14ac:dyDescent="0.2">
      <c r="A166" s="92">
        <v>4</v>
      </c>
      <c r="B166" s="91" t="s">
        <v>199</v>
      </c>
      <c r="C166" s="91" t="s">
        <v>203</v>
      </c>
      <c r="D166" s="93" t="s">
        <v>44</v>
      </c>
      <c r="E166" s="91" t="s">
        <v>19</v>
      </c>
      <c r="F166" s="56">
        <v>2</v>
      </c>
      <c r="G166" s="94"/>
      <c r="H166" s="94">
        <v>52.5</v>
      </c>
      <c r="I166" s="94">
        <f t="shared" si="63"/>
        <v>52.5</v>
      </c>
      <c r="J166" s="94">
        <f t="shared" si="64"/>
        <v>0</v>
      </c>
      <c r="K166" s="94">
        <f t="shared" si="65"/>
        <v>52.5</v>
      </c>
      <c r="L166" s="93">
        <f t="shared" si="66"/>
        <v>1</v>
      </c>
      <c r="M166" s="93">
        <f t="shared" si="66"/>
        <v>0</v>
      </c>
      <c r="N166" s="93">
        <f t="shared" si="66"/>
        <v>1</v>
      </c>
      <c r="O166" s="93">
        <v>2</v>
      </c>
      <c r="P166" s="93"/>
      <c r="Q166" s="93">
        <f t="shared" si="59"/>
        <v>2</v>
      </c>
      <c r="R166" s="91" t="s">
        <v>32</v>
      </c>
      <c r="S166" s="91">
        <v>4</v>
      </c>
      <c r="T166" s="35">
        <v>42487</v>
      </c>
      <c r="U166" s="91"/>
      <c r="V166" s="35"/>
      <c r="W166" s="37">
        <v>46022</v>
      </c>
      <c r="X166" s="91" t="s">
        <v>33</v>
      </c>
      <c r="Y166" s="35" t="s">
        <v>34</v>
      </c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s="1" customFormat="1" ht="24.95" customHeight="1" x14ac:dyDescent="0.2">
      <c r="A167" s="92">
        <v>4</v>
      </c>
      <c r="B167" s="91" t="s">
        <v>199</v>
      </c>
      <c r="C167" s="91" t="s">
        <v>203</v>
      </c>
      <c r="D167" s="93" t="s">
        <v>45</v>
      </c>
      <c r="E167" s="91" t="s">
        <v>18</v>
      </c>
      <c r="F167" s="56">
        <v>2</v>
      </c>
      <c r="G167" s="94"/>
      <c r="H167" s="94">
        <v>42.2</v>
      </c>
      <c r="I167" s="94">
        <f t="shared" si="63"/>
        <v>42.2</v>
      </c>
      <c r="J167" s="94">
        <f t="shared" si="64"/>
        <v>42.2</v>
      </c>
      <c r="K167" s="94">
        <f t="shared" si="65"/>
        <v>0</v>
      </c>
      <c r="L167" s="93">
        <f t="shared" si="66"/>
        <v>1</v>
      </c>
      <c r="M167" s="93">
        <f t="shared" si="66"/>
        <v>1</v>
      </c>
      <c r="N167" s="93">
        <f t="shared" si="66"/>
        <v>0</v>
      </c>
      <c r="O167" s="93">
        <v>2</v>
      </c>
      <c r="P167" s="93"/>
      <c r="Q167" s="93">
        <f t="shared" si="59"/>
        <v>2</v>
      </c>
      <c r="R167" s="91" t="s">
        <v>32</v>
      </c>
      <c r="S167" s="91">
        <v>4</v>
      </c>
      <c r="T167" s="35">
        <v>42487</v>
      </c>
      <c r="U167" s="91"/>
      <c r="V167" s="35"/>
      <c r="W167" s="37">
        <v>46022</v>
      </c>
      <c r="X167" s="91" t="s">
        <v>33</v>
      </c>
      <c r="Y167" s="35" t="s">
        <v>34</v>
      </c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s="1" customFormat="1" ht="24.95" customHeight="1" x14ac:dyDescent="0.2">
      <c r="A168" s="92">
        <v>4</v>
      </c>
      <c r="B168" s="91" t="s">
        <v>199</v>
      </c>
      <c r="C168" s="91" t="s">
        <v>203</v>
      </c>
      <c r="D168" s="93" t="s">
        <v>48</v>
      </c>
      <c r="E168" s="91" t="s">
        <v>19</v>
      </c>
      <c r="F168" s="56">
        <v>2</v>
      </c>
      <c r="G168" s="94"/>
      <c r="H168" s="94">
        <v>36.9</v>
      </c>
      <c r="I168" s="94">
        <f t="shared" si="63"/>
        <v>36.9</v>
      </c>
      <c r="J168" s="94">
        <f t="shared" si="64"/>
        <v>0</v>
      </c>
      <c r="K168" s="94">
        <f t="shared" si="65"/>
        <v>36.9</v>
      </c>
      <c r="L168" s="93">
        <f t="shared" si="66"/>
        <v>1</v>
      </c>
      <c r="M168" s="93">
        <f t="shared" si="66"/>
        <v>0</v>
      </c>
      <c r="N168" s="93">
        <f t="shared" si="66"/>
        <v>1</v>
      </c>
      <c r="O168" s="93">
        <v>1</v>
      </c>
      <c r="P168" s="93"/>
      <c r="Q168" s="93">
        <f t="shared" si="59"/>
        <v>1</v>
      </c>
      <c r="R168" s="91" t="s">
        <v>32</v>
      </c>
      <c r="S168" s="91">
        <v>4</v>
      </c>
      <c r="T168" s="35">
        <v>42487</v>
      </c>
      <c r="U168" s="91"/>
      <c r="V168" s="35"/>
      <c r="W168" s="37">
        <v>46022</v>
      </c>
      <c r="X168" s="91" t="s">
        <v>33</v>
      </c>
      <c r="Y168" s="35" t="s">
        <v>34</v>
      </c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s="6" customFormat="1" ht="24.95" customHeight="1" x14ac:dyDescent="0.2">
      <c r="A169" s="22">
        <v>4</v>
      </c>
      <c r="B169" s="34" t="s">
        <v>199</v>
      </c>
      <c r="C169" s="34" t="s">
        <v>203</v>
      </c>
      <c r="D169" s="57">
        <f>COUNTA(D156:D168)</f>
        <v>13</v>
      </c>
      <c r="E169" s="34" t="s">
        <v>46</v>
      </c>
      <c r="F169" s="58"/>
      <c r="G169" s="59">
        <v>663.5</v>
      </c>
      <c r="H169" s="59">
        <f t="shared" ref="H169:O169" si="67">SUM(H156:H168)</f>
        <v>575.5</v>
      </c>
      <c r="I169" s="59">
        <f t="shared" si="67"/>
        <v>575.5</v>
      </c>
      <c r="J169" s="59">
        <f t="shared" si="67"/>
        <v>249.2</v>
      </c>
      <c r="K169" s="59">
        <f t="shared" si="67"/>
        <v>326.29999999999995</v>
      </c>
      <c r="L169" s="57">
        <f t="shared" si="67"/>
        <v>13</v>
      </c>
      <c r="M169" s="57">
        <f t="shared" si="67"/>
        <v>5</v>
      </c>
      <c r="N169" s="57">
        <f t="shared" si="67"/>
        <v>8</v>
      </c>
      <c r="O169" s="57">
        <f t="shared" si="67"/>
        <v>46</v>
      </c>
      <c r="P169" s="57"/>
      <c r="Q169" s="57">
        <f t="shared" si="59"/>
        <v>46</v>
      </c>
      <c r="R169" s="34"/>
      <c r="S169" s="34">
        <v>4</v>
      </c>
      <c r="T169" s="42">
        <v>42487</v>
      </c>
      <c r="U169" s="34"/>
      <c r="V169" s="42"/>
      <c r="W169" s="39">
        <v>46022</v>
      </c>
      <c r="X169" s="34" t="s">
        <v>33</v>
      </c>
      <c r="Y169" s="42" t="s">
        <v>34</v>
      </c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</row>
    <row r="170" spans="1:37" s="1" customFormat="1" ht="24.95" customHeight="1" x14ac:dyDescent="0.2">
      <c r="A170" s="92">
        <v>5</v>
      </c>
      <c r="B170" s="91" t="s">
        <v>199</v>
      </c>
      <c r="C170" s="91" t="s">
        <v>204</v>
      </c>
      <c r="D170" s="93" t="s">
        <v>31</v>
      </c>
      <c r="E170" s="91" t="s">
        <v>19</v>
      </c>
      <c r="F170" s="56">
        <v>1</v>
      </c>
      <c r="G170" s="94"/>
      <c r="H170" s="94">
        <v>27.3</v>
      </c>
      <c r="I170" s="94">
        <f t="shared" ref="I170:I233" si="68">IF(R170="Подлежит расселению",H170,IF(R170="Расселено",0,IF(R170="Пустующие",0,IF(R170="В суде",H170))))</f>
        <v>27.3</v>
      </c>
      <c r="J170" s="94">
        <f t="shared" ref="J170:J177" si="69">IF(E170="Муниципальная",I170,IF(E170="Частная",0))</f>
        <v>0</v>
      </c>
      <c r="K170" s="94">
        <f t="shared" ref="K170:K177" si="70">IF(E170="Муниципальная",0,IF(E170="Частная",I170))</f>
        <v>27.3</v>
      </c>
      <c r="L170" s="93">
        <f t="shared" ref="L170:N177" si="71">IF(I170&gt;0,1,IF(I170=0,0))</f>
        <v>1</v>
      </c>
      <c r="M170" s="93">
        <f t="shared" si="71"/>
        <v>0</v>
      </c>
      <c r="N170" s="93">
        <f t="shared" si="71"/>
        <v>1</v>
      </c>
      <c r="O170" s="93">
        <v>3</v>
      </c>
      <c r="P170" s="93"/>
      <c r="Q170" s="93">
        <f t="shared" si="59"/>
        <v>3</v>
      </c>
      <c r="R170" s="91" t="s">
        <v>32</v>
      </c>
      <c r="S170" s="91">
        <v>6</v>
      </c>
      <c r="T170" s="35">
        <v>42487</v>
      </c>
      <c r="U170" s="91"/>
      <c r="V170" s="35"/>
      <c r="W170" s="37">
        <v>46022</v>
      </c>
      <c r="X170" s="91" t="s">
        <v>33</v>
      </c>
      <c r="Y170" s="35" t="s">
        <v>34</v>
      </c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s="1" customFormat="1" ht="24.95" customHeight="1" x14ac:dyDescent="0.2">
      <c r="A171" s="92">
        <v>5</v>
      </c>
      <c r="B171" s="91" t="s">
        <v>199</v>
      </c>
      <c r="C171" s="91" t="s">
        <v>204</v>
      </c>
      <c r="D171" s="93" t="s">
        <v>35</v>
      </c>
      <c r="E171" s="91" t="s">
        <v>19</v>
      </c>
      <c r="F171" s="56">
        <v>1</v>
      </c>
      <c r="G171" s="94"/>
      <c r="H171" s="94">
        <v>28.5</v>
      </c>
      <c r="I171" s="94">
        <f t="shared" si="68"/>
        <v>28.5</v>
      </c>
      <c r="J171" s="94">
        <f t="shared" si="69"/>
        <v>0</v>
      </c>
      <c r="K171" s="94">
        <f t="shared" si="70"/>
        <v>28.5</v>
      </c>
      <c r="L171" s="93">
        <f t="shared" si="71"/>
        <v>1</v>
      </c>
      <c r="M171" s="93">
        <f t="shared" si="71"/>
        <v>0</v>
      </c>
      <c r="N171" s="93">
        <f t="shared" si="71"/>
        <v>1</v>
      </c>
      <c r="O171" s="93">
        <v>1</v>
      </c>
      <c r="P171" s="93"/>
      <c r="Q171" s="93">
        <f t="shared" si="59"/>
        <v>1</v>
      </c>
      <c r="R171" s="91" t="s">
        <v>32</v>
      </c>
      <c r="S171" s="91">
        <v>6</v>
      </c>
      <c r="T171" s="35">
        <v>42487</v>
      </c>
      <c r="U171" s="91"/>
      <c r="V171" s="35"/>
      <c r="W171" s="37">
        <v>46022</v>
      </c>
      <c r="X171" s="91" t="s">
        <v>33</v>
      </c>
      <c r="Y171" s="35" t="s">
        <v>34</v>
      </c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s="1" customFormat="1" ht="24.95" customHeight="1" x14ac:dyDescent="0.2">
      <c r="A172" s="92">
        <v>5</v>
      </c>
      <c r="B172" s="91" t="s">
        <v>199</v>
      </c>
      <c r="C172" s="91" t="s">
        <v>204</v>
      </c>
      <c r="D172" s="93" t="s">
        <v>36</v>
      </c>
      <c r="E172" s="91" t="s">
        <v>18</v>
      </c>
      <c r="F172" s="56">
        <v>3</v>
      </c>
      <c r="G172" s="94"/>
      <c r="H172" s="94">
        <v>54.9</v>
      </c>
      <c r="I172" s="94">
        <f t="shared" si="68"/>
        <v>54.9</v>
      </c>
      <c r="J172" s="94">
        <f t="shared" si="69"/>
        <v>54.9</v>
      </c>
      <c r="K172" s="94">
        <f t="shared" si="70"/>
        <v>0</v>
      </c>
      <c r="L172" s="93">
        <f t="shared" si="71"/>
        <v>1</v>
      </c>
      <c r="M172" s="93">
        <f t="shared" si="71"/>
        <v>1</v>
      </c>
      <c r="N172" s="93">
        <f t="shared" si="71"/>
        <v>0</v>
      </c>
      <c r="O172" s="93">
        <v>6</v>
      </c>
      <c r="P172" s="93"/>
      <c r="Q172" s="93">
        <f t="shared" si="59"/>
        <v>6</v>
      </c>
      <c r="R172" s="91" t="s">
        <v>32</v>
      </c>
      <c r="S172" s="91">
        <v>6</v>
      </c>
      <c r="T172" s="35">
        <v>42487</v>
      </c>
      <c r="U172" s="91"/>
      <c r="V172" s="35"/>
      <c r="W172" s="37">
        <v>46022</v>
      </c>
      <c r="X172" s="91" t="s">
        <v>33</v>
      </c>
      <c r="Y172" s="35" t="s">
        <v>34</v>
      </c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s="1" customFormat="1" ht="24.95" customHeight="1" x14ac:dyDescent="0.2">
      <c r="A173" s="92">
        <v>5</v>
      </c>
      <c r="B173" s="91" t="s">
        <v>199</v>
      </c>
      <c r="C173" s="91" t="s">
        <v>204</v>
      </c>
      <c r="D173" s="93" t="s">
        <v>37</v>
      </c>
      <c r="E173" s="91" t="s">
        <v>18</v>
      </c>
      <c r="F173" s="56">
        <v>2</v>
      </c>
      <c r="G173" s="94"/>
      <c r="H173" s="94">
        <v>41.5</v>
      </c>
      <c r="I173" s="94">
        <f t="shared" si="68"/>
        <v>41.5</v>
      </c>
      <c r="J173" s="94">
        <f t="shared" si="69"/>
        <v>41.5</v>
      </c>
      <c r="K173" s="94">
        <f t="shared" si="70"/>
        <v>0</v>
      </c>
      <c r="L173" s="93">
        <f t="shared" si="71"/>
        <v>1</v>
      </c>
      <c r="M173" s="93">
        <f t="shared" si="71"/>
        <v>1</v>
      </c>
      <c r="N173" s="93">
        <f t="shared" si="71"/>
        <v>0</v>
      </c>
      <c r="O173" s="93">
        <v>5</v>
      </c>
      <c r="P173" s="93"/>
      <c r="Q173" s="93">
        <f t="shared" si="59"/>
        <v>5</v>
      </c>
      <c r="R173" s="91" t="s">
        <v>32</v>
      </c>
      <c r="S173" s="91">
        <v>6</v>
      </c>
      <c r="T173" s="35">
        <v>42487</v>
      </c>
      <c r="U173" s="91"/>
      <c r="V173" s="35"/>
      <c r="W173" s="37">
        <v>46022</v>
      </c>
      <c r="X173" s="91" t="s">
        <v>33</v>
      </c>
      <c r="Y173" s="35" t="s">
        <v>34</v>
      </c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s="1" customFormat="1" ht="24.95" customHeight="1" x14ac:dyDescent="0.2">
      <c r="A174" s="92">
        <v>5</v>
      </c>
      <c r="B174" s="91" t="s">
        <v>199</v>
      </c>
      <c r="C174" s="91" t="s">
        <v>204</v>
      </c>
      <c r="D174" s="93" t="s">
        <v>38</v>
      </c>
      <c r="E174" s="91" t="s">
        <v>19</v>
      </c>
      <c r="F174" s="56">
        <v>1</v>
      </c>
      <c r="G174" s="94"/>
      <c r="H174" s="94">
        <v>28</v>
      </c>
      <c r="I174" s="94">
        <f t="shared" si="68"/>
        <v>28</v>
      </c>
      <c r="J174" s="94">
        <f t="shared" si="69"/>
        <v>0</v>
      </c>
      <c r="K174" s="94">
        <f t="shared" si="70"/>
        <v>28</v>
      </c>
      <c r="L174" s="93">
        <f t="shared" si="71"/>
        <v>1</v>
      </c>
      <c r="M174" s="93">
        <f t="shared" si="71"/>
        <v>0</v>
      </c>
      <c r="N174" s="93">
        <f t="shared" si="71"/>
        <v>1</v>
      </c>
      <c r="O174" s="93">
        <v>1</v>
      </c>
      <c r="P174" s="93"/>
      <c r="Q174" s="93">
        <f t="shared" si="59"/>
        <v>1</v>
      </c>
      <c r="R174" s="91" t="s">
        <v>32</v>
      </c>
      <c r="S174" s="91">
        <v>6</v>
      </c>
      <c r="T174" s="35">
        <v>42487</v>
      </c>
      <c r="U174" s="91"/>
      <c r="V174" s="35"/>
      <c r="W174" s="37">
        <v>46022</v>
      </c>
      <c r="X174" s="91" t="s">
        <v>33</v>
      </c>
      <c r="Y174" s="35" t="s">
        <v>34</v>
      </c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s="17" customFormat="1" ht="24.95" customHeight="1" x14ac:dyDescent="0.2">
      <c r="A175" s="92">
        <v>5</v>
      </c>
      <c r="B175" s="40" t="s">
        <v>199</v>
      </c>
      <c r="C175" s="40" t="s">
        <v>204</v>
      </c>
      <c r="D175" s="70" t="s">
        <v>39</v>
      </c>
      <c r="E175" s="40" t="s">
        <v>18</v>
      </c>
      <c r="F175" s="71">
        <v>1</v>
      </c>
      <c r="G175" s="72"/>
      <c r="H175" s="72">
        <v>27.8</v>
      </c>
      <c r="I175" s="94">
        <f t="shared" si="68"/>
        <v>27.8</v>
      </c>
      <c r="J175" s="72">
        <f t="shared" si="69"/>
        <v>27.8</v>
      </c>
      <c r="K175" s="72">
        <f t="shared" si="70"/>
        <v>0</v>
      </c>
      <c r="L175" s="70">
        <f t="shared" si="71"/>
        <v>1</v>
      </c>
      <c r="M175" s="70">
        <f t="shared" si="71"/>
        <v>1</v>
      </c>
      <c r="N175" s="70">
        <f t="shared" si="71"/>
        <v>0</v>
      </c>
      <c r="O175" s="70">
        <v>1</v>
      </c>
      <c r="P175" s="70"/>
      <c r="Q175" s="93">
        <f t="shared" si="59"/>
        <v>1</v>
      </c>
      <c r="R175" s="40" t="s">
        <v>32</v>
      </c>
      <c r="S175" s="40">
        <v>6</v>
      </c>
      <c r="T175" s="41">
        <v>42487</v>
      </c>
      <c r="U175" s="40"/>
      <c r="V175" s="41"/>
      <c r="W175" s="37">
        <v>46022</v>
      </c>
      <c r="X175" s="40" t="s">
        <v>33</v>
      </c>
      <c r="Y175" s="41" t="s">
        <v>34</v>
      </c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</row>
    <row r="176" spans="1:37" s="1" customFormat="1" ht="24.95" customHeight="1" x14ac:dyDescent="0.2">
      <c r="A176" s="92">
        <v>5</v>
      </c>
      <c r="B176" s="91" t="s">
        <v>199</v>
      </c>
      <c r="C176" s="91" t="s">
        <v>204</v>
      </c>
      <c r="D176" s="93" t="s">
        <v>40</v>
      </c>
      <c r="E176" s="91" t="s">
        <v>19</v>
      </c>
      <c r="F176" s="56">
        <v>2</v>
      </c>
      <c r="G176" s="94"/>
      <c r="H176" s="94">
        <v>42</v>
      </c>
      <c r="I176" s="94">
        <f t="shared" si="68"/>
        <v>42</v>
      </c>
      <c r="J176" s="94">
        <f t="shared" si="69"/>
        <v>0</v>
      </c>
      <c r="K176" s="94">
        <f t="shared" si="70"/>
        <v>42</v>
      </c>
      <c r="L176" s="93">
        <f t="shared" si="71"/>
        <v>1</v>
      </c>
      <c r="M176" s="93">
        <f t="shared" si="71"/>
        <v>0</v>
      </c>
      <c r="N176" s="93">
        <f t="shared" si="71"/>
        <v>1</v>
      </c>
      <c r="O176" s="93">
        <v>1</v>
      </c>
      <c r="P176" s="93"/>
      <c r="Q176" s="93">
        <f t="shared" si="59"/>
        <v>1</v>
      </c>
      <c r="R176" s="91" t="s">
        <v>32</v>
      </c>
      <c r="S176" s="91">
        <v>6</v>
      </c>
      <c r="T176" s="35">
        <v>42487</v>
      </c>
      <c r="U176" s="91"/>
      <c r="V176" s="35"/>
      <c r="W176" s="37">
        <v>46022</v>
      </c>
      <c r="X176" s="91" t="s">
        <v>33</v>
      </c>
      <c r="Y176" s="35" t="s">
        <v>34</v>
      </c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s="1" customFormat="1" ht="24.95" customHeight="1" x14ac:dyDescent="0.2">
      <c r="A177" s="92">
        <v>5</v>
      </c>
      <c r="B177" s="91" t="s">
        <v>199</v>
      </c>
      <c r="C177" s="91" t="s">
        <v>204</v>
      </c>
      <c r="D177" s="93" t="s">
        <v>41</v>
      </c>
      <c r="E177" s="91" t="s">
        <v>19</v>
      </c>
      <c r="F177" s="56">
        <v>2</v>
      </c>
      <c r="G177" s="94"/>
      <c r="H177" s="94">
        <v>40.1</v>
      </c>
      <c r="I177" s="94">
        <f t="shared" si="68"/>
        <v>40.1</v>
      </c>
      <c r="J177" s="94">
        <f t="shared" si="69"/>
        <v>0</v>
      </c>
      <c r="K177" s="94">
        <f t="shared" si="70"/>
        <v>40.1</v>
      </c>
      <c r="L177" s="93">
        <f t="shared" si="71"/>
        <v>1</v>
      </c>
      <c r="M177" s="93">
        <f t="shared" si="71"/>
        <v>0</v>
      </c>
      <c r="N177" s="93">
        <f t="shared" si="71"/>
        <v>1</v>
      </c>
      <c r="O177" s="93">
        <v>4</v>
      </c>
      <c r="P177" s="93"/>
      <c r="Q177" s="93">
        <f t="shared" si="59"/>
        <v>4</v>
      </c>
      <c r="R177" s="91" t="s">
        <v>32</v>
      </c>
      <c r="S177" s="91">
        <v>6</v>
      </c>
      <c r="T177" s="35">
        <v>42487</v>
      </c>
      <c r="U177" s="91"/>
      <c r="V177" s="35"/>
      <c r="W177" s="37">
        <v>46022</v>
      </c>
      <c r="X177" s="91" t="s">
        <v>33</v>
      </c>
      <c r="Y177" s="35" t="s">
        <v>34</v>
      </c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s="6" customFormat="1" ht="24.95" customHeight="1" x14ac:dyDescent="0.2">
      <c r="A178" s="22">
        <v>6</v>
      </c>
      <c r="B178" s="34" t="s">
        <v>199</v>
      </c>
      <c r="C178" s="34" t="s">
        <v>204</v>
      </c>
      <c r="D178" s="57">
        <f>COUNTA(D170:D177)</f>
        <v>8</v>
      </c>
      <c r="E178" s="34" t="s">
        <v>46</v>
      </c>
      <c r="F178" s="58"/>
      <c r="G178" s="59">
        <v>331.5</v>
      </c>
      <c r="H178" s="59">
        <f t="shared" ref="H178:O178" si="72">SUM(H170:H177)</f>
        <v>290.10000000000002</v>
      </c>
      <c r="I178" s="59">
        <f t="shared" si="72"/>
        <v>290.10000000000002</v>
      </c>
      <c r="J178" s="59">
        <f t="shared" si="72"/>
        <v>124.2</v>
      </c>
      <c r="K178" s="59">
        <f t="shared" si="72"/>
        <v>165.9</v>
      </c>
      <c r="L178" s="57">
        <f t="shared" si="72"/>
        <v>8</v>
      </c>
      <c r="M178" s="57">
        <f t="shared" si="72"/>
        <v>3</v>
      </c>
      <c r="N178" s="57">
        <f t="shared" si="72"/>
        <v>5</v>
      </c>
      <c r="O178" s="57">
        <f t="shared" si="72"/>
        <v>22</v>
      </c>
      <c r="P178" s="57"/>
      <c r="Q178" s="57">
        <f t="shared" si="59"/>
        <v>22</v>
      </c>
      <c r="R178" s="34"/>
      <c r="S178" s="34">
        <v>6</v>
      </c>
      <c r="T178" s="42">
        <v>42487</v>
      </c>
      <c r="U178" s="34"/>
      <c r="V178" s="42"/>
      <c r="W178" s="39">
        <v>46022</v>
      </c>
      <c r="X178" s="34" t="s">
        <v>33</v>
      </c>
      <c r="Y178" s="42" t="s">
        <v>34</v>
      </c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</row>
    <row r="179" spans="1:37" s="1" customFormat="1" ht="24.95" customHeight="1" x14ac:dyDescent="0.2">
      <c r="A179" s="92">
        <v>7</v>
      </c>
      <c r="B179" s="91" t="s">
        <v>199</v>
      </c>
      <c r="C179" s="91" t="s">
        <v>205</v>
      </c>
      <c r="D179" s="93" t="s">
        <v>31</v>
      </c>
      <c r="E179" s="91" t="s">
        <v>19</v>
      </c>
      <c r="F179" s="56">
        <v>2</v>
      </c>
      <c r="G179" s="94"/>
      <c r="H179" s="94">
        <v>64.3</v>
      </c>
      <c r="I179" s="94">
        <f t="shared" si="68"/>
        <v>64.3</v>
      </c>
      <c r="J179" s="94">
        <f>IF(E179="Муниципальная",I179,IF(E179="Частная",0))</f>
        <v>0</v>
      </c>
      <c r="K179" s="94">
        <f>IF(E179="Муниципальная",0,IF(E179="Частная",I179))</f>
        <v>64.3</v>
      </c>
      <c r="L179" s="93">
        <f t="shared" ref="L179:N180" si="73">IF(I179&gt;0,1,IF(I179=0,0))</f>
        <v>1</v>
      </c>
      <c r="M179" s="93">
        <f t="shared" si="73"/>
        <v>0</v>
      </c>
      <c r="N179" s="93">
        <f t="shared" si="73"/>
        <v>1</v>
      </c>
      <c r="O179" s="70">
        <v>11</v>
      </c>
      <c r="P179" s="70"/>
      <c r="Q179" s="93">
        <f t="shared" si="59"/>
        <v>11</v>
      </c>
      <c r="R179" s="91" t="s">
        <v>32</v>
      </c>
      <c r="S179" s="91" t="s">
        <v>36</v>
      </c>
      <c r="T179" s="35">
        <v>42487</v>
      </c>
      <c r="U179" s="91"/>
      <c r="V179" s="35"/>
      <c r="W179" s="37">
        <v>46022</v>
      </c>
      <c r="X179" s="91" t="s">
        <v>33</v>
      </c>
      <c r="Y179" s="35" t="s">
        <v>63</v>
      </c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s="1" customFormat="1" ht="24.95" customHeight="1" x14ac:dyDescent="0.2">
      <c r="A180" s="92">
        <v>7</v>
      </c>
      <c r="B180" s="91" t="s">
        <v>199</v>
      </c>
      <c r="C180" s="91" t="s">
        <v>205</v>
      </c>
      <c r="D180" s="93" t="s">
        <v>35</v>
      </c>
      <c r="E180" s="91" t="s">
        <v>18</v>
      </c>
      <c r="F180" s="56">
        <v>3</v>
      </c>
      <c r="G180" s="94"/>
      <c r="H180" s="94">
        <v>72.5</v>
      </c>
      <c r="I180" s="94">
        <f t="shared" si="68"/>
        <v>72.5</v>
      </c>
      <c r="J180" s="94">
        <f>IF(E180="Муниципальная",I180,IF(E180="Частная",0))</f>
        <v>72.5</v>
      </c>
      <c r="K180" s="94">
        <f>IF(E180="Муниципальная",0,IF(E180="Частная",I180))</f>
        <v>0</v>
      </c>
      <c r="L180" s="93">
        <f t="shared" si="73"/>
        <v>1</v>
      </c>
      <c r="M180" s="93">
        <f t="shared" si="73"/>
        <v>1</v>
      </c>
      <c r="N180" s="93">
        <f t="shared" si="73"/>
        <v>0</v>
      </c>
      <c r="O180" s="70">
        <v>11</v>
      </c>
      <c r="P180" s="70"/>
      <c r="Q180" s="93">
        <f t="shared" si="59"/>
        <v>11</v>
      </c>
      <c r="R180" s="91" t="s">
        <v>32</v>
      </c>
      <c r="S180" s="91" t="s">
        <v>36</v>
      </c>
      <c r="T180" s="35">
        <v>42487</v>
      </c>
      <c r="U180" s="91"/>
      <c r="V180" s="35"/>
      <c r="W180" s="37">
        <v>46022</v>
      </c>
      <c r="X180" s="91" t="s">
        <v>33</v>
      </c>
      <c r="Y180" s="35" t="s">
        <v>63</v>
      </c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s="6" customFormat="1" ht="24.95" customHeight="1" x14ac:dyDescent="0.2">
      <c r="A181" s="22">
        <v>7</v>
      </c>
      <c r="B181" s="34" t="s">
        <v>199</v>
      </c>
      <c r="C181" s="34" t="s">
        <v>205</v>
      </c>
      <c r="D181" s="57">
        <f>COUNTA(D179:D180)</f>
        <v>2</v>
      </c>
      <c r="E181" s="34" t="s">
        <v>46</v>
      </c>
      <c r="F181" s="58"/>
      <c r="G181" s="59">
        <v>136.80000000000001</v>
      </c>
      <c r="H181" s="59">
        <f t="shared" ref="H181:O181" si="74">SUM(H179:H180)</f>
        <v>136.80000000000001</v>
      </c>
      <c r="I181" s="59">
        <f t="shared" si="74"/>
        <v>136.80000000000001</v>
      </c>
      <c r="J181" s="59">
        <f t="shared" si="74"/>
        <v>72.5</v>
      </c>
      <c r="K181" s="59">
        <f t="shared" si="74"/>
        <v>64.3</v>
      </c>
      <c r="L181" s="57">
        <f t="shared" si="74"/>
        <v>2</v>
      </c>
      <c r="M181" s="57">
        <f t="shared" si="74"/>
        <v>1</v>
      </c>
      <c r="N181" s="57">
        <f t="shared" si="74"/>
        <v>1</v>
      </c>
      <c r="O181" s="57">
        <f t="shared" si="74"/>
        <v>22</v>
      </c>
      <c r="P181" s="57"/>
      <c r="Q181" s="57">
        <f t="shared" si="59"/>
        <v>22</v>
      </c>
      <c r="R181" s="34"/>
      <c r="S181" s="34" t="s">
        <v>36</v>
      </c>
      <c r="T181" s="42">
        <v>42487</v>
      </c>
      <c r="U181" s="34"/>
      <c r="V181" s="42"/>
      <c r="W181" s="39">
        <v>46022</v>
      </c>
      <c r="X181" s="34" t="s">
        <v>33</v>
      </c>
      <c r="Y181" s="42" t="s">
        <v>63</v>
      </c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</row>
    <row r="182" spans="1:37" s="1" customFormat="1" ht="24.95" customHeight="1" x14ac:dyDescent="0.2">
      <c r="A182" s="92">
        <v>8</v>
      </c>
      <c r="B182" s="91" t="s">
        <v>199</v>
      </c>
      <c r="C182" s="91" t="s">
        <v>164</v>
      </c>
      <c r="D182" s="93" t="s">
        <v>31</v>
      </c>
      <c r="E182" s="91" t="s">
        <v>18</v>
      </c>
      <c r="F182" s="56">
        <v>2</v>
      </c>
      <c r="G182" s="94"/>
      <c r="H182" s="94">
        <v>28</v>
      </c>
      <c r="I182" s="94">
        <f t="shared" si="68"/>
        <v>28</v>
      </c>
      <c r="J182" s="94">
        <f t="shared" ref="J182:J189" si="75">IF(E182="Муниципальная",I182,IF(E182="Частная",0))</f>
        <v>28</v>
      </c>
      <c r="K182" s="94">
        <f t="shared" ref="K182:K189" si="76">IF(E182="Муниципальная",0,IF(E182="Частная",I182))</f>
        <v>0</v>
      </c>
      <c r="L182" s="93">
        <f t="shared" ref="L182:N189" si="77">IF(I182&gt;0,1,IF(I182=0,0))</f>
        <v>1</v>
      </c>
      <c r="M182" s="93">
        <f t="shared" si="77"/>
        <v>1</v>
      </c>
      <c r="N182" s="93">
        <f t="shared" si="77"/>
        <v>0</v>
      </c>
      <c r="O182" s="93">
        <v>6</v>
      </c>
      <c r="P182" s="93"/>
      <c r="Q182" s="93">
        <f t="shared" si="59"/>
        <v>6</v>
      </c>
      <c r="R182" s="91" t="s">
        <v>32</v>
      </c>
      <c r="S182" s="91" t="s">
        <v>35</v>
      </c>
      <c r="T182" s="35">
        <v>42487</v>
      </c>
      <c r="U182" s="91"/>
      <c r="V182" s="35"/>
      <c r="W182" s="37">
        <v>46022</v>
      </c>
      <c r="X182" s="91" t="s">
        <v>33</v>
      </c>
      <c r="Y182" s="35" t="s">
        <v>64</v>
      </c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s="1" customFormat="1" ht="24.95" customHeight="1" x14ac:dyDescent="0.2">
      <c r="A183" s="92">
        <v>8</v>
      </c>
      <c r="B183" s="91" t="s">
        <v>199</v>
      </c>
      <c r="C183" s="91" t="s">
        <v>164</v>
      </c>
      <c r="D183" s="93" t="s">
        <v>35</v>
      </c>
      <c r="E183" s="91" t="s">
        <v>19</v>
      </c>
      <c r="F183" s="56">
        <v>1</v>
      </c>
      <c r="G183" s="94"/>
      <c r="H183" s="94">
        <v>29.1</v>
      </c>
      <c r="I183" s="94">
        <f t="shared" si="68"/>
        <v>29.1</v>
      </c>
      <c r="J183" s="94">
        <f t="shared" si="75"/>
        <v>0</v>
      </c>
      <c r="K183" s="94">
        <f t="shared" si="76"/>
        <v>29.1</v>
      </c>
      <c r="L183" s="93">
        <f t="shared" si="77"/>
        <v>1</v>
      </c>
      <c r="M183" s="93">
        <f t="shared" si="77"/>
        <v>0</v>
      </c>
      <c r="N183" s="93">
        <f t="shared" si="77"/>
        <v>1</v>
      </c>
      <c r="O183" s="93">
        <v>1</v>
      </c>
      <c r="P183" s="93"/>
      <c r="Q183" s="93">
        <f t="shared" si="59"/>
        <v>1</v>
      </c>
      <c r="R183" s="91" t="s">
        <v>32</v>
      </c>
      <c r="S183" s="91" t="s">
        <v>35</v>
      </c>
      <c r="T183" s="35">
        <v>42487</v>
      </c>
      <c r="U183" s="91"/>
      <c r="V183" s="35"/>
      <c r="W183" s="37">
        <v>46022</v>
      </c>
      <c r="X183" s="91" t="s">
        <v>33</v>
      </c>
      <c r="Y183" s="35" t="s">
        <v>64</v>
      </c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s="1" customFormat="1" ht="24.95" customHeight="1" x14ac:dyDescent="0.2">
      <c r="A184" s="92">
        <v>8</v>
      </c>
      <c r="B184" s="91" t="s">
        <v>199</v>
      </c>
      <c r="C184" s="91" t="s">
        <v>164</v>
      </c>
      <c r="D184" s="93" t="s">
        <v>36</v>
      </c>
      <c r="E184" s="91" t="s">
        <v>19</v>
      </c>
      <c r="F184" s="56">
        <v>1</v>
      </c>
      <c r="G184" s="94"/>
      <c r="H184" s="94">
        <v>27</v>
      </c>
      <c r="I184" s="94">
        <f t="shared" si="68"/>
        <v>27</v>
      </c>
      <c r="J184" s="94">
        <f t="shared" si="75"/>
        <v>0</v>
      </c>
      <c r="K184" s="94">
        <f t="shared" si="76"/>
        <v>27</v>
      </c>
      <c r="L184" s="93">
        <f t="shared" si="77"/>
        <v>1</v>
      </c>
      <c r="M184" s="93">
        <f t="shared" si="77"/>
        <v>0</v>
      </c>
      <c r="N184" s="93">
        <f t="shared" si="77"/>
        <v>1</v>
      </c>
      <c r="O184" s="93">
        <v>1</v>
      </c>
      <c r="P184" s="93"/>
      <c r="Q184" s="93">
        <f t="shared" si="59"/>
        <v>1</v>
      </c>
      <c r="R184" s="91" t="s">
        <v>32</v>
      </c>
      <c r="S184" s="91" t="s">
        <v>35</v>
      </c>
      <c r="T184" s="35">
        <v>42487</v>
      </c>
      <c r="U184" s="91"/>
      <c r="V184" s="35"/>
      <c r="W184" s="37">
        <v>46022</v>
      </c>
      <c r="X184" s="91" t="s">
        <v>33</v>
      </c>
      <c r="Y184" s="35" t="s">
        <v>64</v>
      </c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s="1" customFormat="1" ht="24.95" customHeight="1" x14ac:dyDescent="0.2">
      <c r="A185" s="92">
        <v>8</v>
      </c>
      <c r="B185" s="91" t="s">
        <v>199</v>
      </c>
      <c r="C185" s="91" t="s">
        <v>164</v>
      </c>
      <c r="D185" s="93" t="s">
        <v>37</v>
      </c>
      <c r="E185" s="91" t="s">
        <v>19</v>
      </c>
      <c r="F185" s="56">
        <v>1</v>
      </c>
      <c r="G185" s="94"/>
      <c r="H185" s="94">
        <v>28.5</v>
      </c>
      <c r="I185" s="94">
        <f t="shared" si="68"/>
        <v>28.5</v>
      </c>
      <c r="J185" s="94">
        <f t="shared" si="75"/>
        <v>0</v>
      </c>
      <c r="K185" s="94">
        <f t="shared" si="76"/>
        <v>28.5</v>
      </c>
      <c r="L185" s="93">
        <f t="shared" si="77"/>
        <v>1</v>
      </c>
      <c r="M185" s="93">
        <f t="shared" si="77"/>
        <v>0</v>
      </c>
      <c r="N185" s="93">
        <f t="shared" si="77"/>
        <v>1</v>
      </c>
      <c r="O185" s="93">
        <v>2</v>
      </c>
      <c r="P185" s="93"/>
      <c r="Q185" s="93">
        <f t="shared" si="59"/>
        <v>2</v>
      </c>
      <c r="R185" s="91" t="s">
        <v>32</v>
      </c>
      <c r="S185" s="91" t="s">
        <v>35</v>
      </c>
      <c r="T185" s="35">
        <v>42487</v>
      </c>
      <c r="U185" s="91"/>
      <c r="V185" s="35"/>
      <c r="W185" s="37">
        <v>46022</v>
      </c>
      <c r="X185" s="91" t="s">
        <v>33</v>
      </c>
      <c r="Y185" s="35" t="s">
        <v>64</v>
      </c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s="1" customFormat="1" ht="24.95" customHeight="1" x14ac:dyDescent="0.2">
      <c r="A186" s="92">
        <v>8</v>
      </c>
      <c r="B186" s="91" t="s">
        <v>199</v>
      </c>
      <c r="C186" s="91" t="s">
        <v>164</v>
      </c>
      <c r="D186" s="93" t="s">
        <v>38</v>
      </c>
      <c r="E186" s="91" t="s">
        <v>19</v>
      </c>
      <c r="F186" s="56">
        <v>3</v>
      </c>
      <c r="G186" s="94"/>
      <c r="H186" s="94">
        <v>82.5</v>
      </c>
      <c r="I186" s="94">
        <f t="shared" si="68"/>
        <v>82.5</v>
      </c>
      <c r="J186" s="94">
        <f t="shared" si="75"/>
        <v>0</v>
      </c>
      <c r="K186" s="94">
        <f t="shared" si="76"/>
        <v>82.5</v>
      </c>
      <c r="L186" s="93">
        <f t="shared" si="77"/>
        <v>1</v>
      </c>
      <c r="M186" s="93">
        <f t="shared" si="77"/>
        <v>0</v>
      </c>
      <c r="N186" s="93">
        <f t="shared" si="77"/>
        <v>1</v>
      </c>
      <c r="O186" s="93">
        <v>5</v>
      </c>
      <c r="P186" s="93"/>
      <c r="Q186" s="93">
        <f t="shared" si="59"/>
        <v>5</v>
      </c>
      <c r="R186" s="91" t="s">
        <v>32</v>
      </c>
      <c r="S186" s="91" t="s">
        <v>35</v>
      </c>
      <c r="T186" s="35">
        <v>42487</v>
      </c>
      <c r="U186" s="91"/>
      <c r="V186" s="35"/>
      <c r="W186" s="37">
        <v>46022</v>
      </c>
      <c r="X186" s="91" t="s">
        <v>33</v>
      </c>
      <c r="Y186" s="35" t="s">
        <v>64</v>
      </c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s="1" customFormat="1" ht="24.95" customHeight="1" x14ac:dyDescent="0.2">
      <c r="A187" s="92">
        <v>8</v>
      </c>
      <c r="B187" s="91" t="s">
        <v>199</v>
      </c>
      <c r="C187" s="91" t="s">
        <v>164</v>
      </c>
      <c r="D187" s="93" t="s">
        <v>40</v>
      </c>
      <c r="E187" s="91" t="s">
        <v>18</v>
      </c>
      <c r="F187" s="56">
        <v>1</v>
      </c>
      <c r="G187" s="94"/>
      <c r="H187" s="94">
        <v>28.5</v>
      </c>
      <c r="I187" s="94">
        <f t="shared" si="68"/>
        <v>28.5</v>
      </c>
      <c r="J187" s="94">
        <f t="shared" si="75"/>
        <v>28.5</v>
      </c>
      <c r="K187" s="94">
        <f t="shared" si="76"/>
        <v>0</v>
      </c>
      <c r="L187" s="93">
        <f t="shared" si="77"/>
        <v>1</v>
      </c>
      <c r="M187" s="93">
        <f t="shared" si="77"/>
        <v>1</v>
      </c>
      <c r="N187" s="93">
        <f t="shared" si="77"/>
        <v>0</v>
      </c>
      <c r="O187" s="93">
        <v>1</v>
      </c>
      <c r="P187" s="93"/>
      <c r="Q187" s="93">
        <f t="shared" si="59"/>
        <v>1</v>
      </c>
      <c r="R187" s="91" t="s">
        <v>32</v>
      </c>
      <c r="S187" s="91" t="s">
        <v>35</v>
      </c>
      <c r="T187" s="35">
        <v>42487</v>
      </c>
      <c r="U187" s="91"/>
      <c r="V187" s="35"/>
      <c r="W187" s="37">
        <v>46022</v>
      </c>
      <c r="X187" s="91" t="s">
        <v>33</v>
      </c>
      <c r="Y187" s="35" t="s">
        <v>64</v>
      </c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s="1" customFormat="1" ht="24.95" customHeight="1" x14ac:dyDescent="0.2">
      <c r="A188" s="92">
        <v>8</v>
      </c>
      <c r="B188" s="91" t="s">
        <v>199</v>
      </c>
      <c r="C188" s="91" t="s">
        <v>164</v>
      </c>
      <c r="D188" s="93" t="s">
        <v>41</v>
      </c>
      <c r="E188" s="91" t="s">
        <v>19</v>
      </c>
      <c r="F188" s="56">
        <v>2</v>
      </c>
      <c r="G188" s="94"/>
      <c r="H188" s="94">
        <v>43</v>
      </c>
      <c r="I188" s="94">
        <f t="shared" si="68"/>
        <v>43</v>
      </c>
      <c r="J188" s="94">
        <f t="shared" si="75"/>
        <v>0</v>
      </c>
      <c r="K188" s="94">
        <f t="shared" si="76"/>
        <v>43</v>
      </c>
      <c r="L188" s="93">
        <f t="shared" si="77"/>
        <v>1</v>
      </c>
      <c r="M188" s="93">
        <f t="shared" si="77"/>
        <v>0</v>
      </c>
      <c r="N188" s="93">
        <f t="shared" si="77"/>
        <v>1</v>
      </c>
      <c r="O188" s="93">
        <v>4</v>
      </c>
      <c r="P188" s="93"/>
      <c r="Q188" s="93">
        <f t="shared" si="59"/>
        <v>4</v>
      </c>
      <c r="R188" s="91" t="s">
        <v>32</v>
      </c>
      <c r="S188" s="91" t="s">
        <v>35</v>
      </c>
      <c r="T188" s="35">
        <v>42487</v>
      </c>
      <c r="U188" s="91"/>
      <c r="V188" s="35"/>
      <c r="W188" s="37">
        <v>46022</v>
      </c>
      <c r="X188" s="91" t="s">
        <v>33</v>
      </c>
      <c r="Y188" s="35" t="s">
        <v>64</v>
      </c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s="1" customFormat="1" ht="24.95" customHeight="1" x14ac:dyDescent="0.2">
      <c r="A189" s="92">
        <v>8</v>
      </c>
      <c r="B189" s="91" t="s">
        <v>199</v>
      </c>
      <c r="C189" s="91" t="s">
        <v>164</v>
      </c>
      <c r="D189" s="93" t="s">
        <v>42</v>
      </c>
      <c r="E189" s="91" t="s">
        <v>19</v>
      </c>
      <c r="F189" s="56">
        <v>2</v>
      </c>
      <c r="G189" s="94"/>
      <c r="H189" s="94">
        <v>41.8</v>
      </c>
      <c r="I189" s="94">
        <f t="shared" si="68"/>
        <v>41.8</v>
      </c>
      <c r="J189" s="94">
        <f t="shared" si="75"/>
        <v>0</v>
      </c>
      <c r="K189" s="94">
        <f t="shared" si="76"/>
        <v>41.8</v>
      </c>
      <c r="L189" s="93">
        <f t="shared" si="77"/>
        <v>1</v>
      </c>
      <c r="M189" s="93">
        <f t="shared" si="77"/>
        <v>0</v>
      </c>
      <c r="N189" s="93">
        <f t="shared" si="77"/>
        <v>1</v>
      </c>
      <c r="O189" s="93">
        <v>1</v>
      </c>
      <c r="P189" s="93"/>
      <c r="Q189" s="93">
        <f t="shared" si="59"/>
        <v>1</v>
      </c>
      <c r="R189" s="91" t="s">
        <v>32</v>
      </c>
      <c r="S189" s="91" t="s">
        <v>35</v>
      </c>
      <c r="T189" s="35">
        <v>42487</v>
      </c>
      <c r="U189" s="91"/>
      <c r="V189" s="35"/>
      <c r="W189" s="37">
        <v>46022</v>
      </c>
      <c r="X189" s="91" t="s">
        <v>33</v>
      </c>
      <c r="Y189" s="35" t="s">
        <v>64</v>
      </c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s="6" customFormat="1" ht="24.95" customHeight="1" x14ac:dyDescent="0.2">
      <c r="A190" s="22">
        <v>8</v>
      </c>
      <c r="B190" s="34" t="s">
        <v>199</v>
      </c>
      <c r="C190" s="34" t="s">
        <v>164</v>
      </c>
      <c r="D190" s="57">
        <f>COUNTA(D182:D189)</f>
        <v>8</v>
      </c>
      <c r="E190" s="34" t="s">
        <v>46</v>
      </c>
      <c r="F190" s="58"/>
      <c r="G190" s="59">
        <v>339.9</v>
      </c>
      <c r="H190" s="59">
        <f t="shared" ref="H190:O190" si="78">SUM(H182:H189)</f>
        <v>308.40000000000003</v>
      </c>
      <c r="I190" s="59">
        <f t="shared" si="78"/>
        <v>308.40000000000003</v>
      </c>
      <c r="J190" s="59">
        <f t="shared" si="78"/>
        <v>56.5</v>
      </c>
      <c r="K190" s="59">
        <f t="shared" si="78"/>
        <v>251.89999999999998</v>
      </c>
      <c r="L190" s="57">
        <f t="shared" si="78"/>
        <v>8</v>
      </c>
      <c r="M190" s="57">
        <f t="shared" si="78"/>
        <v>2</v>
      </c>
      <c r="N190" s="57">
        <f t="shared" si="78"/>
        <v>6</v>
      </c>
      <c r="O190" s="57">
        <f t="shared" si="78"/>
        <v>21</v>
      </c>
      <c r="P190" s="57"/>
      <c r="Q190" s="57">
        <f t="shared" si="59"/>
        <v>21</v>
      </c>
      <c r="R190" s="34"/>
      <c r="S190" s="34" t="s">
        <v>35</v>
      </c>
      <c r="T190" s="42">
        <v>42487</v>
      </c>
      <c r="U190" s="34"/>
      <c r="V190" s="42"/>
      <c r="W190" s="39">
        <v>46022</v>
      </c>
      <c r="X190" s="34" t="s">
        <v>33</v>
      </c>
      <c r="Y190" s="42" t="s">
        <v>64</v>
      </c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</row>
    <row r="191" spans="1:37" s="1" customFormat="1" ht="24.95" customHeight="1" x14ac:dyDescent="0.2">
      <c r="A191" s="92">
        <v>9</v>
      </c>
      <c r="B191" s="91" t="s">
        <v>199</v>
      </c>
      <c r="C191" s="91" t="s">
        <v>206</v>
      </c>
      <c r="D191" s="93" t="s">
        <v>31</v>
      </c>
      <c r="E191" s="91" t="s">
        <v>18</v>
      </c>
      <c r="F191" s="56">
        <v>3</v>
      </c>
      <c r="G191" s="94"/>
      <c r="H191" s="94">
        <v>62</v>
      </c>
      <c r="I191" s="94">
        <f t="shared" si="68"/>
        <v>62</v>
      </c>
      <c r="J191" s="94">
        <f>IF(E191="Муниципальная",I191,IF(E191="Частная",0))</f>
        <v>62</v>
      </c>
      <c r="K191" s="94">
        <f>IF(E191="Муниципальная",0,IF(E191="Частная",I191))</f>
        <v>0</v>
      </c>
      <c r="L191" s="93">
        <f t="shared" ref="L191:N194" si="79">IF(I191&gt;0,1,IF(I191=0,0))</f>
        <v>1</v>
      </c>
      <c r="M191" s="93">
        <f t="shared" si="79"/>
        <v>1</v>
      </c>
      <c r="N191" s="93">
        <f t="shared" si="79"/>
        <v>0</v>
      </c>
      <c r="O191" s="93">
        <v>4</v>
      </c>
      <c r="P191" s="93"/>
      <c r="Q191" s="93">
        <f t="shared" si="59"/>
        <v>4</v>
      </c>
      <c r="R191" s="91" t="s">
        <v>32</v>
      </c>
      <c r="S191" s="91" t="s">
        <v>38</v>
      </c>
      <c r="T191" s="35">
        <v>42488</v>
      </c>
      <c r="U191" s="91"/>
      <c r="V191" s="35"/>
      <c r="W191" s="37">
        <v>46022</v>
      </c>
      <c r="X191" s="91" t="s">
        <v>33</v>
      </c>
      <c r="Y191" s="35" t="s">
        <v>63</v>
      </c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s="1" customFormat="1" ht="24.95" customHeight="1" x14ac:dyDescent="0.2">
      <c r="A192" s="92">
        <v>9</v>
      </c>
      <c r="B192" s="91" t="s">
        <v>199</v>
      </c>
      <c r="C192" s="91" t="s">
        <v>206</v>
      </c>
      <c r="D192" s="93" t="s">
        <v>35</v>
      </c>
      <c r="E192" s="91" t="s">
        <v>19</v>
      </c>
      <c r="F192" s="56">
        <v>2</v>
      </c>
      <c r="G192" s="94"/>
      <c r="H192" s="94">
        <v>54.4</v>
      </c>
      <c r="I192" s="94">
        <f t="shared" si="68"/>
        <v>54.4</v>
      </c>
      <c r="J192" s="94">
        <f>IF(E192="Муниципальная",I192,IF(E192="Частная",0))</f>
        <v>0</v>
      </c>
      <c r="K192" s="94">
        <f>IF(E192="Муниципальная",0,IF(E192="Частная",I192))</f>
        <v>54.4</v>
      </c>
      <c r="L192" s="93">
        <f t="shared" si="79"/>
        <v>1</v>
      </c>
      <c r="M192" s="93">
        <f t="shared" si="79"/>
        <v>0</v>
      </c>
      <c r="N192" s="93">
        <f t="shared" si="79"/>
        <v>1</v>
      </c>
      <c r="O192" s="93">
        <v>4</v>
      </c>
      <c r="P192" s="93"/>
      <c r="Q192" s="93">
        <f t="shared" si="59"/>
        <v>4</v>
      </c>
      <c r="R192" s="91" t="s">
        <v>32</v>
      </c>
      <c r="S192" s="91" t="s">
        <v>38</v>
      </c>
      <c r="T192" s="35">
        <v>42488</v>
      </c>
      <c r="U192" s="91"/>
      <c r="V192" s="35"/>
      <c r="W192" s="37">
        <v>46022</v>
      </c>
      <c r="X192" s="91" t="s">
        <v>33</v>
      </c>
      <c r="Y192" s="35" t="s">
        <v>63</v>
      </c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s="1" customFormat="1" ht="24.95" customHeight="1" x14ac:dyDescent="0.2">
      <c r="A193" s="92">
        <v>9</v>
      </c>
      <c r="B193" s="91" t="s">
        <v>199</v>
      </c>
      <c r="C193" s="91" t="s">
        <v>206</v>
      </c>
      <c r="D193" s="93" t="s">
        <v>36</v>
      </c>
      <c r="E193" s="91" t="s">
        <v>19</v>
      </c>
      <c r="F193" s="56">
        <v>2</v>
      </c>
      <c r="G193" s="94"/>
      <c r="H193" s="94">
        <v>54.6</v>
      </c>
      <c r="I193" s="94">
        <f t="shared" si="68"/>
        <v>54.6</v>
      </c>
      <c r="J193" s="94">
        <f>IF(E193="Муниципальная",I193,IF(E193="Частная",0))</f>
        <v>0</v>
      </c>
      <c r="K193" s="94">
        <f>IF(E193="Муниципальная",0,IF(E193="Частная",I193))</f>
        <v>54.6</v>
      </c>
      <c r="L193" s="93">
        <f t="shared" si="79"/>
        <v>1</v>
      </c>
      <c r="M193" s="93">
        <f t="shared" si="79"/>
        <v>0</v>
      </c>
      <c r="N193" s="93">
        <f t="shared" si="79"/>
        <v>1</v>
      </c>
      <c r="O193" s="70">
        <v>4</v>
      </c>
      <c r="P193" s="70"/>
      <c r="Q193" s="93">
        <f t="shared" si="59"/>
        <v>4</v>
      </c>
      <c r="R193" s="91" t="s">
        <v>32</v>
      </c>
      <c r="S193" s="91" t="s">
        <v>38</v>
      </c>
      <c r="T193" s="35">
        <v>42488</v>
      </c>
      <c r="U193" s="91"/>
      <c r="V193" s="35"/>
      <c r="W193" s="37">
        <v>46022</v>
      </c>
      <c r="X193" s="91" t="s">
        <v>33</v>
      </c>
      <c r="Y193" s="35" t="s">
        <v>63</v>
      </c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s="1" customFormat="1" ht="24.95" customHeight="1" x14ac:dyDescent="0.2">
      <c r="A194" s="92">
        <v>9</v>
      </c>
      <c r="B194" s="91" t="s">
        <v>199</v>
      </c>
      <c r="C194" s="91" t="s">
        <v>206</v>
      </c>
      <c r="D194" s="93" t="s">
        <v>37</v>
      </c>
      <c r="E194" s="91" t="s">
        <v>19</v>
      </c>
      <c r="F194" s="56">
        <v>2</v>
      </c>
      <c r="G194" s="94"/>
      <c r="H194" s="94">
        <v>62.1</v>
      </c>
      <c r="I194" s="94">
        <f t="shared" si="68"/>
        <v>62.1</v>
      </c>
      <c r="J194" s="94">
        <f>IF(E194="Муниципальная",I194,IF(E194="Частная",0))</f>
        <v>0</v>
      </c>
      <c r="K194" s="94">
        <f>IF(E194="Муниципальная",0,IF(E194="Частная",I194))</f>
        <v>62.1</v>
      </c>
      <c r="L194" s="93">
        <f t="shared" si="79"/>
        <v>1</v>
      </c>
      <c r="M194" s="93">
        <f t="shared" si="79"/>
        <v>0</v>
      </c>
      <c r="N194" s="93">
        <f t="shared" si="79"/>
        <v>1</v>
      </c>
      <c r="O194" s="93">
        <v>4</v>
      </c>
      <c r="P194" s="93"/>
      <c r="Q194" s="93">
        <f t="shared" si="59"/>
        <v>4</v>
      </c>
      <c r="R194" s="91" t="s">
        <v>32</v>
      </c>
      <c r="S194" s="91" t="s">
        <v>38</v>
      </c>
      <c r="T194" s="35">
        <v>42488</v>
      </c>
      <c r="U194" s="91"/>
      <c r="V194" s="35"/>
      <c r="W194" s="37">
        <v>46022</v>
      </c>
      <c r="X194" s="91" t="s">
        <v>33</v>
      </c>
      <c r="Y194" s="35" t="s">
        <v>63</v>
      </c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s="6" customFormat="1" ht="24.95" customHeight="1" x14ac:dyDescent="0.2">
      <c r="A195" s="22">
        <v>9</v>
      </c>
      <c r="B195" s="34" t="s">
        <v>199</v>
      </c>
      <c r="C195" s="34" t="s">
        <v>206</v>
      </c>
      <c r="D195" s="57">
        <f>COUNTA(D191:D194)</f>
        <v>4</v>
      </c>
      <c r="E195" s="34" t="s">
        <v>46</v>
      </c>
      <c r="F195" s="58"/>
      <c r="G195" s="59">
        <v>233.1</v>
      </c>
      <c r="H195" s="59">
        <f t="shared" ref="H195:O195" si="80">SUM(H191:H194)</f>
        <v>233.1</v>
      </c>
      <c r="I195" s="59">
        <f t="shared" si="80"/>
        <v>233.1</v>
      </c>
      <c r="J195" s="59">
        <f t="shared" si="80"/>
        <v>62</v>
      </c>
      <c r="K195" s="59">
        <f t="shared" si="80"/>
        <v>171.1</v>
      </c>
      <c r="L195" s="57">
        <f t="shared" si="80"/>
        <v>4</v>
      </c>
      <c r="M195" s="57">
        <f t="shared" si="80"/>
        <v>1</v>
      </c>
      <c r="N195" s="57">
        <f t="shared" si="80"/>
        <v>3</v>
      </c>
      <c r="O195" s="57">
        <f t="shared" si="80"/>
        <v>16</v>
      </c>
      <c r="P195" s="57"/>
      <c r="Q195" s="57">
        <f t="shared" si="59"/>
        <v>16</v>
      </c>
      <c r="R195" s="34"/>
      <c r="S195" s="34" t="s">
        <v>38</v>
      </c>
      <c r="T195" s="42">
        <v>42488</v>
      </c>
      <c r="U195" s="34"/>
      <c r="V195" s="42"/>
      <c r="W195" s="39">
        <v>46022</v>
      </c>
      <c r="X195" s="34" t="s">
        <v>33</v>
      </c>
      <c r="Y195" s="42" t="s">
        <v>63</v>
      </c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</row>
    <row r="196" spans="1:37" s="1" customFormat="1" ht="24.95" customHeight="1" x14ac:dyDescent="0.2">
      <c r="A196" s="92">
        <v>10</v>
      </c>
      <c r="B196" s="91" t="s">
        <v>199</v>
      </c>
      <c r="C196" s="91" t="s">
        <v>207</v>
      </c>
      <c r="D196" s="93" t="s">
        <v>31</v>
      </c>
      <c r="E196" s="91" t="s">
        <v>19</v>
      </c>
      <c r="F196" s="56">
        <v>2</v>
      </c>
      <c r="G196" s="94"/>
      <c r="H196" s="94">
        <v>47.4</v>
      </c>
      <c r="I196" s="94">
        <f t="shared" si="68"/>
        <v>47.4</v>
      </c>
      <c r="J196" s="94">
        <f>IF(E196="Муниципальная",I196,IF(E196="Частная",0))</f>
        <v>0</v>
      </c>
      <c r="K196" s="94">
        <f>IF(E196="Муниципальная",0,IF(E196="Частная",I196))</f>
        <v>47.4</v>
      </c>
      <c r="L196" s="93">
        <f t="shared" ref="L196:N197" si="81">IF(I196&gt;0,1,IF(I196=0,0))</f>
        <v>1</v>
      </c>
      <c r="M196" s="93">
        <f t="shared" si="81"/>
        <v>0</v>
      </c>
      <c r="N196" s="93">
        <f t="shared" si="81"/>
        <v>1</v>
      </c>
      <c r="O196" s="93">
        <v>4</v>
      </c>
      <c r="P196" s="93"/>
      <c r="Q196" s="93">
        <f t="shared" si="59"/>
        <v>4</v>
      </c>
      <c r="R196" s="91" t="s">
        <v>32</v>
      </c>
      <c r="S196" s="91">
        <v>16</v>
      </c>
      <c r="T196" s="35">
        <v>42712</v>
      </c>
      <c r="U196" s="91"/>
      <c r="V196" s="35"/>
      <c r="W196" s="37">
        <v>46022</v>
      </c>
      <c r="X196" s="91" t="s">
        <v>33</v>
      </c>
      <c r="Y196" s="35" t="s">
        <v>65</v>
      </c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s="1" customFormat="1" ht="24.95" customHeight="1" x14ac:dyDescent="0.2">
      <c r="A197" s="92">
        <v>10</v>
      </c>
      <c r="B197" s="91" t="s">
        <v>199</v>
      </c>
      <c r="C197" s="91" t="s">
        <v>207</v>
      </c>
      <c r="D197" s="93" t="s">
        <v>35</v>
      </c>
      <c r="E197" s="91" t="s">
        <v>19</v>
      </c>
      <c r="F197" s="56">
        <v>2</v>
      </c>
      <c r="G197" s="94"/>
      <c r="H197" s="94">
        <v>47.6</v>
      </c>
      <c r="I197" s="94">
        <f t="shared" si="68"/>
        <v>47.6</v>
      </c>
      <c r="J197" s="94">
        <f>IF(E197="Муниципальная",I197,IF(E197="Частная",0))</f>
        <v>0</v>
      </c>
      <c r="K197" s="94">
        <f>IF(E197="Муниципальная",0,IF(E197="Частная",I197))</f>
        <v>47.6</v>
      </c>
      <c r="L197" s="93">
        <f t="shared" si="81"/>
        <v>1</v>
      </c>
      <c r="M197" s="93">
        <f t="shared" si="81"/>
        <v>0</v>
      </c>
      <c r="N197" s="93">
        <f t="shared" si="81"/>
        <v>1</v>
      </c>
      <c r="O197" s="93">
        <v>1</v>
      </c>
      <c r="P197" s="93"/>
      <c r="Q197" s="93">
        <f t="shared" si="59"/>
        <v>1</v>
      </c>
      <c r="R197" s="91" t="s">
        <v>32</v>
      </c>
      <c r="S197" s="91">
        <v>16</v>
      </c>
      <c r="T197" s="35">
        <v>42712</v>
      </c>
      <c r="U197" s="91"/>
      <c r="V197" s="35"/>
      <c r="W197" s="37">
        <v>46022</v>
      </c>
      <c r="X197" s="91" t="s">
        <v>33</v>
      </c>
      <c r="Y197" s="35" t="s">
        <v>65</v>
      </c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s="6" customFormat="1" ht="24.95" customHeight="1" x14ac:dyDescent="0.2">
      <c r="A198" s="22">
        <v>10</v>
      </c>
      <c r="B198" s="34" t="s">
        <v>199</v>
      </c>
      <c r="C198" s="34" t="s">
        <v>207</v>
      </c>
      <c r="D198" s="57">
        <f>COUNTA(D196:D197)</f>
        <v>2</v>
      </c>
      <c r="E198" s="34" t="s">
        <v>46</v>
      </c>
      <c r="F198" s="58"/>
      <c r="G198" s="59">
        <v>95</v>
      </c>
      <c r="H198" s="59">
        <f t="shared" ref="H198:O198" si="82">SUM(H196:H197)</f>
        <v>95</v>
      </c>
      <c r="I198" s="59">
        <f t="shared" si="82"/>
        <v>95</v>
      </c>
      <c r="J198" s="59">
        <f t="shared" si="82"/>
        <v>0</v>
      </c>
      <c r="K198" s="59">
        <f t="shared" si="82"/>
        <v>95</v>
      </c>
      <c r="L198" s="57">
        <f t="shared" si="82"/>
        <v>2</v>
      </c>
      <c r="M198" s="57">
        <f t="shared" si="82"/>
        <v>0</v>
      </c>
      <c r="N198" s="57">
        <f t="shared" si="82"/>
        <v>2</v>
      </c>
      <c r="O198" s="57">
        <f t="shared" si="82"/>
        <v>5</v>
      </c>
      <c r="P198" s="57"/>
      <c r="Q198" s="57">
        <f t="shared" si="59"/>
        <v>5</v>
      </c>
      <c r="R198" s="34"/>
      <c r="S198" s="34">
        <v>16</v>
      </c>
      <c r="T198" s="42">
        <v>42712</v>
      </c>
      <c r="U198" s="34"/>
      <c r="V198" s="42"/>
      <c r="W198" s="39">
        <v>46022</v>
      </c>
      <c r="X198" s="34" t="s">
        <v>33</v>
      </c>
      <c r="Y198" s="42" t="s">
        <v>65</v>
      </c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</row>
    <row r="199" spans="1:37" s="1" customFormat="1" ht="24.95" customHeight="1" x14ac:dyDescent="0.2">
      <c r="A199" s="92">
        <v>11</v>
      </c>
      <c r="B199" s="91" t="s">
        <v>199</v>
      </c>
      <c r="C199" s="91" t="s">
        <v>208</v>
      </c>
      <c r="D199" s="93" t="s">
        <v>31</v>
      </c>
      <c r="E199" s="91" t="s">
        <v>19</v>
      </c>
      <c r="F199" s="56">
        <v>3</v>
      </c>
      <c r="G199" s="94"/>
      <c r="H199" s="94">
        <v>57</v>
      </c>
      <c r="I199" s="94">
        <f t="shared" si="68"/>
        <v>57</v>
      </c>
      <c r="J199" s="94">
        <f t="shared" ref="J199:J205" si="83">IF(E199="Муниципальная",I199,IF(E199="Частная",0))</f>
        <v>0</v>
      </c>
      <c r="K199" s="94">
        <f t="shared" ref="K199:K205" si="84">IF(E199="Муниципальная",0,IF(E199="Частная",I199))</f>
        <v>57</v>
      </c>
      <c r="L199" s="93">
        <f t="shared" ref="L199:N205" si="85">IF(I199&gt;0,1,IF(I199=0,0))</f>
        <v>1</v>
      </c>
      <c r="M199" s="93">
        <f t="shared" si="85"/>
        <v>0</v>
      </c>
      <c r="N199" s="93">
        <f t="shared" si="85"/>
        <v>1</v>
      </c>
      <c r="O199" s="93">
        <v>5</v>
      </c>
      <c r="P199" s="93"/>
      <c r="Q199" s="93">
        <f t="shared" si="59"/>
        <v>5</v>
      </c>
      <c r="R199" s="91" t="s">
        <v>32</v>
      </c>
      <c r="S199" s="91">
        <v>12</v>
      </c>
      <c r="T199" s="35">
        <v>42712</v>
      </c>
      <c r="U199" s="91"/>
      <c r="V199" s="35"/>
      <c r="W199" s="37">
        <v>46022</v>
      </c>
      <c r="X199" s="91" t="s">
        <v>33</v>
      </c>
      <c r="Y199" s="35" t="s">
        <v>65</v>
      </c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s="1" customFormat="1" ht="24.95" customHeight="1" x14ac:dyDescent="0.2">
      <c r="A200" s="92">
        <v>11</v>
      </c>
      <c r="B200" s="91" t="s">
        <v>199</v>
      </c>
      <c r="C200" s="91" t="s">
        <v>208</v>
      </c>
      <c r="D200" s="93" t="s">
        <v>35</v>
      </c>
      <c r="E200" s="91" t="s">
        <v>19</v>
      </c>
      <c r="F200" s="56">
        <v>1</v>
      </c>
      <c r="G200" s="94"/>
      <c r="H200" s="94">
        <v>26</v>
      </c>
      <c r="I200" s="94">
        <f t="shared" si="68"/>
        <v>26</v>
      </c>
      <c r="J200" s="94">
        <f t="shared" si="83"/>
        <v>0</v>
      </c>
      <c r="K200" s="94">
        <f t="shared" si="84"/>
        <v>26</v>
      </c>
      <c r="L200" s="93">
        <f t="shared" si="85"/>
        <v>1</v>
      </c>
      <c r="M200" s="93">
        <f t="shared" si="85"/>
        <v>0</v>
      </c>
      <c r="N200" s="93">
        <f t="shared" si="85"/>
        <v>1</v>
      </c>
      <c r="O200" s="93">
        <v>1</v>
      </c>
      <c r="P200" s="93"/>
      <c r="Q200" s="93">
        <f t="shared" si="59"/>
        <v>1</v>
      </c>
      <c r="R200" s="91" t="s">
        <v>32</v>
      </c>
      <c r="S200" s="91">
        <v>12</v>
      </c>
      <c r="T200" s="35">
        <v>42712</v>
      </c>
      <c r="U200" s="91"/>
      <c r="V200" s="35"/>
      <c r="W200" s="37">
        <v>46022</v>
      </c>
      <c r="X200" s="91" t="s">
        <v>33</v>
      </c>
      <c r="Y200" s="35" t="s">
        <v>65</v>
      </c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s="1" customFormat="1" ht="24.95" customHeight="1" x14ac:dyDescent="0.2">
      <c r="A201" s="92">
        <v>11</v>
      </c>
      <c r="B201" s="91" t="s">
        <v>199</v>
      </c>
      <c r="C201" s="91" t="s">
        <v>208</v>
      </c>
      <c r="D201" s="93" t="s">
        <v>36</v>
      </c>
      <c r="E201" s="91" t="s">
        <v>19</v>
      </c>
      <c r="F201" s="56">
        <v>1</v>
      </c>
      <c r="G201" s="94"/>
      <c r="H201" s="94">
        <v>27.6</v>
      </c>
      <c r="I201" s="94">
        <f t="shared" si="68"/>
        <v>27.6</v>
      </c>
      <c r="J201" s="94">
        <f t="shared" si="83"/>
        <v>0</v>
      </c>
      <c r="K201" s="94">
        <f t="shared" si="84"/>
        <v>27.6</v>
      </c>
      <c r="L201" s="93">
        <f t="shared" si="85"/>
        <v>1</v>
      </c>
      <c r="M201" s="93">
        <f t="shared" si="85"/>
        <v>0</v>
      </c>
      <c r="N201" s="93">
        <f t="shared" si="85"/>
        <v>1</v>
      </c>
      <c r="O201" s="93">
        <v>0</v>
      </c>
      <c r="P201" s="93"/>
      <c r="Q201" s="93">
        <f t="shared" si="59"/>
        <v>0</v>
      </c>
      <c r="R201" s="91" t="s">
        <v>32</v>
      </c>
      <c r="S201" s="91">
        <v>12</v>
      </c>
      <c r="T201" s="35">
        <v>42712</v>
      </c>
      <c r="U201" s="91"/>
      <c r="V201" s="35"/>
      <c r="W201" s="37">
        <v>46022</v>
      </c>
      <c r="X201" s="91" t="s">
        <v>33</v>
      </c>
      <c r="Y201" s="35" t="s">
        <v>65</v>
      </c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s="1" customFormat="1" ht="24.95" customHeight="1" x14ac:dyDescent="0.2">
      <c r="A202" s="92">
        <v>11</v>
      </c>
      <c r="B202" s="91" t="s">
        <v>199</v>
      </c>
      <c r="C202" s="91" t="s">
        <v>208</v>
      </c>
      <c r="D202" s="93" t="s">
        <v>37</v>
      </c>
      <c r="E202" s="91" t="s">
        <v>18</v>
      </c>
      <c r="F202" s="56">
        <v>3</v>
      </c>
      <c r="G202" s="94"/>
      <c r="H202" s="94">
        <v>85.8</v>
      </c>
      <c r="I202" s="94">
        <f t="shared" si="68"/>
        <v>85.8</v>
      </c>
      <c r="J202" s="94">
        <f t="shared" si="83"/>
        <v>85.8</v>
      </c>
      <c r="K202" s="94">
        <f t="shared" si="84"/>
        <v>0</v>
      </c>
      <c r="L202" s="93">
        <f t="shared" si="85"/>
        <v>1</v>
      </c>
      <c r="M202" s="93">
        <f t="shared" si="85"/>
        <v>1</v>
      </c>
      <c r="N202" s="93">
        <f t="shared" si="85"/>
        <v>0</v>
      </c>
      <c r="O202" s="93">
        <v>3</v>
      </c>
      <c r="P202" s="93"/>
      <c r="Q202" s="93">
        <f t="shared" si="59"/>
        <v>3</v>
      </c>
      <c r="R202" s="91" t="s">
        <v>32</v>
      </c>
      <c r="S202" s="91">
        <v>12</v>
      </c>
      <c r="T202" s="35">
        <v>42712</v>
      </c>
      <c r="U202" s="91"/>
      <c r="V202" s="35"/>
      <c r="W202" s="37">
        <v>46022</v>
      </c>
      <c r="X202" s="91" t="s">
        <v>33</v>
      </c>
      <c r="Y202" s="35" t="s">
        <v>65</v>
      </c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s="1" customFormat="1" ht="24.95" customHeight="1" x14ac:dyDescent="0.2">
      <c r="A203" s="92">
        <v>11</v>
      </c>
      <c r="B203" s="91" t="s">
        <v>199</v>
      </c>
      <c r="C203" s="91" t="s">
        <v>208</v>
      </c>
      <c r="D203" s="93" t="s">
        <v>38</v>
      </c>
      <c r="E203" s="91" t="s">
        <v>19</v>
      </c>
      <c r="F203" s="56">
        <v>1</v>
      </c>
      <c r="G203" s="94"/>
      <c r="H203" s="94">
        <v>28.3</v>
      </c>
      <c r="I203" s="94">
        <f t="shared" si="68"/>
        <v>28.3</v>
      </c>
      <c r="J203" s="94">
        <f t="shared" si="83"/>
        <v>0</v>
      </c>
      <c r="K203" s="94">
        <f t="shared" si="84"/>
        <v>28.3</v>
      </c>
      <c r="L203" s="93">
        <f t="shared" si="85"/>
        <v>1</v>
      </c>
      <c r="M203" s="93">
        <f t="shared" si="85"/>
        <v>0</v>
      </c>
      <c r="N203" s="93">
        <f t="shared" si="85"/>
        <v>1</v>
      </c>
      <c r="O203" s="93">
        <v>5</v>
      </c>
      <c r="P203" s="93"/>
      <c r="Q203" s="93">
        <f t="shared" si="59"/>
        <v>5</v>
      </c>
      <c r="R203" s="91" t="s">
        <v>32</v>
      </c>
      <c r="S203" s="91">
        <v>12</v>
      </c>
      <c r="T203" s="35">
        <v>42712</v>
      </c>
      <c r="U203" s="91"/>
      <c r="V203" s="35"/>
      <c r="W203" s="37">
        <v>46022</v>
      </c>
      <c r="X203" s="91" t="s">
        <v>33</v>
      </c>
      <c r="Y203" s="35" t="s">
        <v>65</v>
      </c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s="1" customFormat="1" ht="24.95" customHeight="1" x14ac:dyDescent="0.2">
      <c r="A204" s="92">
        <v>11</v>
      </c>
      <c r="B204" s="91" t="s">
        <v>199</v>
      </c>
      <c r="C204" s="91" t="s">
        <v>208</v>
      </c>
      <c r="D204" s="93" t="s">
        <v>39</v>
      </c>
      <c r="E204" s="91" t="s">
        <v>19</v>
      </c>
      <c r="F204" s="56">
        <v>2</v>
      </c>
      <c r="G204" s="94"/>
      <c r="H204" s="94">
        <v>42.3</v>
      </c>
      <c r="I204" s="94">
        <f t="shared" si="68"/>
        <v>42.3</v>
      </c>
      <c r="J204" s="94">
        <f t="shared" si="83"/>
        <v>0</v>
      </c>
      <c r="K204" s="94">
        <f t="shared" si="84"/>
        <v>42.3</v>
      </c>
      <c r="L204" s="93">
        <f t="shared" si="85"/>
        <v>1</v>
      </c>
      <c r="M204" s="93">
        <f t="shared" si="85"/>
        <v>0</v>
      </c>
      <c r="N204" s="93">
        <f t="shared" si="85"/>
        <v>1</v>
      </c>
      <c r="O204" s="93">
        <v>2</v>
      </c>
      <c r="P204" s="93"/>
      <c r="Q204" s="93">
        <f t="shared" si="59"/>
        <v>2</v>
      </c>
      <c r="R204" s="91" t="s">
        <v>32</v>
      </c>
      <c r="S204" s="91">
        <v>12</v>
      </c>
      <c r="T204" s="35">
        <v>42712</v>
      </c>
      <c r="U204" s="91"/>
      <c r="V204" s="35"/>
      <c r="W204" s="37">
        <v>46022</v>
      </c>
      <c r="X204" s="91" t="s">
        <v>33</v>
      </c>
      <c r="Y204" s="35" t="s">
        <v>65</v>
      </c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s="1" customFormat="1" ht="24.95" customHeight="1" x14ac:dyDescent="0.2">
      <c r="A205" s="92">
        <v>11</v>
      </c>
      <c r="B205" s="91" t="s">
        <v>199</v>
      </c>
      <c r="C205" s="91" t="s">
        <v>208</v>
      </c>
      <c r="D205" s="93" t="s">
        <v>40</v>
      </c>
      <c r="E205" s="91" t="s">
        <v>18</v>
      </c>
      <c r="F205" s="56">
        <v>2</v>
      </c>
      <c r="G205" s="94"/>
      <c r="H205" s="94">
        <v>41.1</v>
      </c>
      <c r="I205" s="94">
        <f t="shared" si="68"/>
        <v>41.1</v>
      </c>
      <c r="J205" s="94">
        <f t="shared" si="83"/>
        <v>41.1</v>
      </c>
      <c r="K205" s="94">
        <f t="shared" si="84"/>
        <v>0</v>
      </c>
      <c r="L205" s="93">
        <f t="shared" si="85"/>
        <v>1</v>
      </c>
      <c r="M205" s="93">
        <f t="shared" si="85"/>
        <v>1</v>
      </c>
      <c r="N205" s="93">
        <f t="shared" si="85"/>
        <v>0</v>
      </c>
      <c r="O205" s="93">
        <v>4</v>
      </c>
      <c r="P205" s="93"/>
      <c r="Q205" s="93">
        <f t="shared" si="59"/>
        <v>4</v>
      </c>
      <c r="R205" s="91" t="s">
        <v>32</v>
      </c>
      <c r="S205" s="91">
        <v>12</v>
      </c>
      <c r="T205" s="35">
        <v>42712</v>
      </c>
      <c r="U205" s="91"/>
      <c r="V205" s="35"/>
      <c r="W205" s="37">
        <v>46022</v>
      </c>
      <c r="X205" s="91" t="s">
        <v>33</v>
      </c>
      <c r="Y205" s="35" t="s">
        <v>65</v>
      </c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s="6" customFormat="1" ht="24.95" customHeight="1" x14ac:dyDescent="0.2">
      <c r="A206" s="22">
        <v>11</v>
      </c>
      <c r="B206" s="34" t="s">
        <v>199</v>
      </c>
      <c r="C206" s="34" t="s">
        <v>208</v>
      </c>
      <c r="D206" s="57">
        <f>COUNTA(D199:D205)</f>
        <v>7</v>
      </c>
      <c r="E206" s="34" t="s">
        <v>46</v>
      </c>
      <c r="F206" s="58"/>
      <c r="G206" s="59">
        <v>336</v>
      </c>
      <c r="H206" s="59">
        <f t="shared" ref="H206:O206" si="86">SUM(H199:H205)</f>
        <v>308.10000000000002</v>
      </c>
      <c r="I206" s="59">
        <f t="shared" si="86"/>
        <v>308.10000000000002</v>
      </c>
      <c r="J206" s="59">
        <f t="shared" si="86"/>
        <v>126.9</v>
      </c>
      <c r="K206" s="59">
        <f t="shared" si="86"/>
        <v>181.2</v>
      </c>
      <c r="L206" s="57">
        <f t="shared" si="86"/>
        <v>7</v>
      </c>
      <c r="M206" s="57">
        <f t="shared" si="86"/>
        <v>2</v>
      </c>
      <c r="N206" s="57">
        <f t="shared" si="86"/>
        <v>5</v>
      </c>
      <c r="O206" s="57">
        <f t="shared" si="86"/>
        <v>20</v>
      </c>
      <c r="P206" s="57"/>
      <c r="Q206" s="57">
        <f t="shared" si="59"/>
        <v>20</v>
      </c>
      <c r="R206" s="34"/>
      <c r="S206" s="34">
        <v>12</v>
      </c>
      <c r="T206" s="42">
        <v>42712</v>
      </c>
      <c r="U206" s="34"/>
      <c r="V206" s="42"/>
      <c r="W206" s="39">
        <v>46022</v>
      </c>
      <c r="X206" s="34" t="s">
        <v>33</v>
      </c>
      <c r="Y206" s="42" t="s">
        <v>65</v>
      </c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</row>
    <row r="207" spans="1:37" s="1" customFormat="1" ht="24.95" customHeight="1" x14ac:dyDescent="0.2">
      <c r="A207" s="92">
        <v>12</v>
      </c>
      <c r="B207" s="91" t="s">
        <v>199</v>
      </c>
      <c r="C207" s="91" t="s">
        <v>209</v>
      </c>
      <c r="D207" s="93" t="s">
        <v>31</v>
      </c>
      <c r="E207" s="91" t="s">
        <v>19</v>
      </c>
      <c r="F207" s="56">
        <v>3</v>
      </c>
      <c r="G207" s="94"/>
      <c r="H207" s="94">
        <v>62.7</v>
      </c>
      <c r="I207" s="94">
        <f t="shared" si="68"/>
        <v>62.7</v>
      </c>
      <c r="J207" s="94">
        <f t="shared" ref="J207:J214" si="87">IF(E207="Муниципальная",I207,IF(E207="Частная",0))</f>
        <v>0</v>
      </c>
      <c r="K207" s="94">
        <f t="shared" ref="K207:K214" si="88">IF(E207="Муниципальная",0,IF(E207="Частная",I207))</f>
        <v>62.7</v>
      </c>
      <c r="L207" s="93">
        <f t="shared" ref="L207:N214" si="89">IF(I207&gt;0,1,IF(I207=0,0))</f>
        <v>1</v>
      </c>
      <c r="M207" s="93">
        <f t="shared" si="89"/>
        <v>0</v>
      </c>
      <c r="N207" s="93">
        <f t="shared" si="89"/>
        <v>1</v>
      </c>
      <c r="O207" s="93">
        <v>2</v>
      </c>
      <c r="P207" s="93"/>
      <c r="Q207" s="93">
        <f t="shared" si="59"/>
        <v>2</v>
      </c>
      <c r="R207" s="91" t="s">
        <v>32</v>
      </c>
      <c r="S207" s="91" t="s">
        <v>54</v>
      </c>
      <c r="T207" s="35">
        <v>42712</v>
      </c>
      <c r="U207" s="91"/>
      <c r="V207" s="35"/>
      <c r="W207" s="37">
        <v>46022</v>
      </c>
      <c r="X207" s="91" t="s">
        <v>33</v>
      </c>
      <c r="Y207" s="35" t="s">
        <v>65</v>
      </c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s="1" customFormat="1" ht="24.95" customHeight="1" x14ac:dyDescent="0.2">
      <c r="A208" s="92">
        <v>12</v>
      </c>
      <c r="B208" s="91" t="s">
        <v>199</v>
      </c>
      <c r="C208" s="91" t="s">
        <v>209</v>
      </c>
      <c r="D208" s="93" t="s">
        <v>35</v>
      </c>
      <c r="E208" s="91" t="s">
        <v>19</v>
      </c>
      <c r="F208" s="56">
        <v>1</v>
      </c>
      <c r="G208" s="94"/>
      <c r="H208" s="94">
        <v>35.4</v>
      </c>
      <c r="I208" s="94">
        <f t="shared" si="68"/>
        <v>35.4</v>
      </c>
      <c r="J208" s="94">
        <f t="shared" si="87"/>
        <v>0</v>
      </c>
      <c r="K208" s="94">
        <f t="shared" si="88"/>
        <v>35.4</v>
      </c>
      <c r="L208" s="93">
        <f t="shared" si="89"/>
        <v>1</v>
      </c>
      <c r="M208" s="93">
        <f t="shared" si="89"/>
        <v>0</v>
      </c>
      <c r="N208" s="93">
        <f t="shared" si="89"/>
        <v>1</v>
      </c>
      <c r="O208" s="93">
        <v>3</v>
      </c>
      <c r="P208" s="93"/>
      <c r="Q208" s="93">
        <f t="shared" si="59"/>
        <v>3</v>
      </c>
      <c r="R208" s="91" t="s">
        <v>32</v>
      </c>
      <c r="S208" s="91" t="s">
        <v>54</v>
      </c>
      <c r="T208" s="35">
        <v>42712</v>
      </c>
      <c r="U208" s="91"/>
      <c r="V208" s="35"/>
      <c r="W208" s="37">
        <v>46022</v>
      </c>
      <c r="X208" s="91" t="s">
        <v>33</v>
      </c>
      <c r="Y208" s="35" t="s">
        <v>65</v>
      </c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s="1" customFormat="1" ht="24.95" customHeight="1" x14ac:dyDescent="0.2">
      <c r="A209" s="92">
        <v>12</v>
      </c>
      <c r="B209" s="91" t="s">
        <v>199</v>
      </c>
      <c r="C209" s="91" t="s">
        <v>209</v>
      </c>
      <c r="D209" s="93" t="s">
        <v>36</v>
      </c>
      <c r="E209" s="91" t="s">
        <v>19</v>
      </c>
      <c r="F209" s="56">
        <v>1</v>
      </c>
      <c r="G209" s="94"/>
      <c r="H209" s="94">
        <v>36.299999999999997</v>
      </c>
      <c r="I209" s="94">
        <f t="shared" si="68"/>
        <v>36.299999999999997</v>
      </c>
      <c r="J209" s="94">
        <f t="shared" si="87"/>
        <v>0</v>
      </c>
      <c r="K209" s="94">
        <f t="shared" si="88"/>
        <v>36.299999999999997</v>
      </c>
      <c r="L209" s="93">
        <f t="shared" si="89"/>
        <v>1</v>
      </c>
      <c r="M209" s="93">
        <f t="shared" si="89"/>
        <v>0</v>
      </c>
      <c r="N209" s="93">
        <f t="shared" si="89"/>
        <v>1</v>
      </c>
      <c r="O209" s="93">
        <v>2</v>
      </c>
      <c r="P209" s="93"/>
      <c r="Q209" s="93">
        <f t="shared" si="59"/>
        <v>2</v>
      </c>
      <c r="R209" s="91" t="s">
        <v>32</v>
      </c>
      <c r="S209" s="91" t="s">
        <v>54</v>
      </c>
      <c r="T209" s="35">
        <v>42712</v>
      </c>
      <c r="U209" s="91"/>
      <c r="V209" s="35"/>
      <c r="W209" s="37">
        <v>46022</v>
      </c>
      <c r="X209" s="91" t="s">
        <v>33</v>
      </c>
      <c r="Y209" s="35" t="s">
        <v>65</v>
      </c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s="1" customFormat="1" ht="24.95" customHeight="1" x14ac:dyDescent="0.2">
      <c r="A210" s="92">
        <v>12</v>
      </c>
      <c r="B210" s="91" t="s">
        <v>199</v>
      </c>
      <c r="C210" s="91" t="s">
        <v>209</v>
      </c>
      <c r="D210" s="93" t="s">
        <v>210</v>
      </c>
      <c r="E210" s="91" t="s">
        <v>19</v>
      </c>
      <c r="F210" s="56">
        <v>1</v>
      </c>
      <c r="G210" s="94"/>
      <c r="H210" s="94">
        <v>36.1</v>
      </c>
      <c r="I210" s="94">
        <f t="shared" si="68"/>
        <v>36.1</v>
      </c>
      <c r="J210" s="94">
        <f t="shared" si="87"/>
        <v>0</v>
      </c>
      <c r="K210" s="94">
        <f t="shared" si="88"/>
        <v>36.1</v>
      </c>
      <c r="L210" s="93">
        <f t="shared" si="89"/>
        <v>1</v>
      </c>
      <c r="M210" s="93">
        <f t="shared" si="89"/>
        <v>0</v>
      </c>
      <c r="N210" s="93">
        <f t="shared" si="89"/>
        <v>1</v>
      </c>
      <c r="O210" s="93">
        <v>0</v>
      </c>
      <c r="P210" s="93"/>
      <c r="Q210" s="93">
        <f t="shared" si="59"/>
        <v>0</v>
      </c>
      <c r="R210" s="91" t="s">
        <v>32</v>
      </c>
      <c r="S210" s="91" t="s">
        <v>54</v>
      </c>
      <c r="T210" s="35">
        <v>42712</v>
      </c>
      <c r="U210" s="91"/>
      <c r="V210" s="35"/>
      <c r="W210" s="37">
        <v>46022</v>
      </c>
      <c r="X210" s="91" t="s">
        <v>33</v>
      </c>
      <c r="Y210" s="35" t="s">
        <v>65</v>
      </c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s="1" customFormat="1" ht="24.95" customHeight="1" x14ac:dyDescent="0.2">
      <c r="A211" s="92">
        <v>12</v>
      </c>
      <c r="B211" s="91" t="s">
        <v>199</v>
      </c>
      <c r="C211" s="91" t="s">
        <v>209</v>
      </c>
      <c r="D211" s="93" t="s">
        <v>37</v>
      </c>
      <c r="E211" s="91" t="s">
        <v>19</v>
      </c>
      <c r="F211" s="56">
        <v>2</v>
      </c>
      <c r="G211" s="94"/>
      <c r="H211" s="94">
        <v>40.6</v>
      </c>
      <c r="I211" s="94">
        <f t="shared" si="68"/>
        <v>40.6</v>
      </c>
      <c r="J211" s="94">
        <f t="shared" si="87"/>
        <v>0</v>
      </c>
      <c r="K211" s="94">
        <f t="shared" si="88"/>
        <v>40.6</v>
      </c>
      <c r="L211" s="93">
        <f t="shared" si="89"/>
        <v>1</v>
      </c>
      <c r="M211" s="93">
        <f t="shared" si="89"/>
        <v>0</v>
      </c>
      <c r="N211" s="93">
        <f t="shared" si="89"/>
        <v>1</v>
      </c>
      <c r="O211" s="93">
        <v>3</v>
      </c>
      <c r="P211" s="93"/>
      <c r="Q211" s="93">
        <f t="shared" si="59"/>
        <v>3</v>
      </c>
      <c r="R211" s="91" t="s">
        <v>32</v>
      </c>
      <c r="S211" s="91" t="s">
        <v>54</v>
      </c>
      <c r="T211" s="35">
        <v>42712</v>
      </c>
      <c r="U211" s="91"/>
      <c r="V211" s="35"/>
      <c r="W211" s="37">
        <v>46022</v>
      </c>
      <c r="X211" s="91" t="s">
        <v>33</v>
      </c>
      <c r="Y211" s="35" t="s">
        <v>65</v>
      </c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s="1" customFormat="1" ht="24.95" customHeight="1" x14ac:dyDescent="0.2">
      <c r="A212" s="92">
        <v>12</v>
      </c>
      <c r="B212" s="91" t="s">
        <v>199</v>
      </c>
      <c r="C212" s="91" t="s">
        <v>209</v>
      </c>
      <c r="D212" s="93" t="s">
        <v>211</v>
      </c>
      <c r="E212" s="91" t="s">
        <v>19</v>
      </c>
      <c r="F212" s="56">
        <v>2</v>
      </c>
      <c r="G212" s="94"/>
      <c r="H212" s="94">
        <v>35</v>
      </c>
      <c r="I212" s="94">
        <f t="shared" si="68"/>
        <v>35</v>
      </c>
      <c r="J212" s="94">
        <f t="shared" si="87"/>
        <v>0</v>
      </c>
      <c r="K212" s="94">
        <f t="shared" si="88"/>
        <v>35</v>
      </c>
      <c r="L212" s="93">
        <f t="shared" si="89"/>
        <v>1</v>
      </c>
      <c r="M212" s="93">
        <f t="shared" si="89"/>
        <v>0</v>
      </c>
      <c r="N212" s="93">
        <f t="shared" si="89"/>
        <v>1</v>
      </c>
      <c r="O212" s="93">
        <v>1</v>
      </c>
      <c r="P212" s="93"/>
      <c r="Q212" s="93">
        <f t="shared" si="59"/>
        <v>1</v>
      </c>
      <c r="R212" s="91" t="s">
        <v>32</v>
      </c>
      <c r="S212" s="91" t="s">
        <v>54</v>
      </c>
      <c r="T212" s="35">
        <v>42712</v>
      </c>
      <c r="U212" s="91"/>
      <c r="V212" s="35"/>
      <c r="W212" s="37">
        <v>46022</v>
      </c>
      <c r="X212" s="91" t="s">
        <v>33</v>
      </c>
      <c r="Y212" s="35" t="s">
        <v>65</v>
      </c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s="1" customFormat="1" ht="24.95" customHeight="1" x14ac:dyDescent="0.2">
      <c r="A213" s="92">
        <v>12</v>
      </c>
      <c r="B213" s="91" t="s">
        <v>199</v>
      </c>
      <c r="C213" s="91" t="s">
        <v>209</v>
      </c>
      <c r="D213" s="93" t="s">
        <v>38</v>
      </c>
      <c r="E213" s="91" t="s">
        <v>19</v>
      </c>
      <c r="F213" s="56">
        <v>1</v>
      </c>
      <c r="G213" s="94"/>
      <c r="H213" s="94">
        <v>36.5</v>
      </c>
      <c r="I213" s="94">
        <f t="shared" si="68"/>
        <v>36.5</v>
      </c>
      <c r="J213" s="94">
        <f t="shared" si="87"/>
        <v>0</v>
      </c>
      <c r="K213" s="94">
        <f t="shared" si="88"/>
        <v>36.5</v>
      </c>
      <c r="L213" s="93">
        <f t="shared" si="89"/>
        <v>1</v>
      </c>
      <c r="M213" s="93">
        <f t="shared" si="89"/>
        <v>0</v>
      </c>
      <c r="N213" s="93">
        <f t="shared" si="89"/>
        <v>1</v>
      </c>
      <c r="O213" s="93">
        <v>1</v>
      </c>
      <c r="P213" s="93"/>
      <c r="Q213" s="93">
        <f t="shared" si="59"/>
        <v>1</v>
      </c>
      <c r="R213" s="91" t="s">
        <v>32</v>
      </c>
      <c r="S213" s="91" t="s">
        <v>54</v>
      </c>
      <c r="T213" s="35">
        <v>42712</v>
      </c>
      <c r="U213" s="91"/>
      <c r="V213" s="35"/>
      <c r="W213" s="37">
        <v>46022</v>
      </c>
      <c r="X213" s="91" t="s">
        <v>33</v>
      </c>
      <c r="Y213" s="35" t="s">
        <v>65</v>
      </c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s="1" customFormat="1" ht="24.95" customHeight="1" x14ac:dyDescent="0.2">
      <c r="A214" s="92">
        <v>12</v>
      </c>
      <c r="B214" s="91" t="s">
        <v>199</v>
      </c>
      <c r="C214" s="91" t="s">
        <v>209</v>
      </c>
      <c r="D214" s="93" t="s">
        <v>39</v>
      </c>
      <c r="E214" s="91" t="s">
        <v>19</v>
      </c>
      <c r="F214" s="56">
        <v>1</v>
      </c>
      <c r="G214" s="94"/>
      <c r="H214" s="94">
        <v>36.700000000000003</v>
      </c>
      <c r="I214" s="94">
        <f t="shared" si="68"/>
        <v>36.700000000000003</v>
      </c>
      <c r="J214" s="94">
        <f t="shared" si="87"/>
        <v>0</v>
      </c>
      <c r="K214" s="94">
        <f t="shared" si="88"/>
        <v>36.700000000000003</v>
      </c>
      <c r="L214" s="93">
        <f t="shared" si="89"/>
        <v>1</v>
      </c>
      <c r="M214" s="93">
        <f t="shared" si="89"/>
        <v>0</v>
      </c>
      <c r="N214" s="93">
        <f t="shared" si="89"/>
        <v>1</v>
      </c>
      <c r="O214" s="93">
        <v>1</v>
      </c>
      <c r="P214" s="93"/>
      <c r="Q214" s="93">
        <f t="shared" si="59"/>
        <v>1</v>
      </c>
      <c r="R214" s="91" t="s">
        <v>32</v>
      </c>
      <c r="S214" s="91" t="s">
        <v>54</v>
      </c>
      <c r="T214" s="35">
        <v>42712</v>
      </c>
      <c r="U214" s="91"/>
      <c r="V214" s="35"/>
      <c r="W214" s="37">
        <v>46022</v>
      </c>
      <c r="X214" s="91" t="s">
        <v>33</v>
      </c>
      <c r="Y214" s="35" t="s">
        <v>65</v>
      </c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s="6" customFormat="1" ht="24.95" customHeight="1" x14ac:dyDescent="0.2">
      <c r="A215" s="22">
        <v>12</v>
      </c>
      <c r="B215" s="34" t="s">
        <v>199</v>
      </c>
      <c r="C215" s="34" t="s">
        <v>209</v>
      </c>
      <c r="D215" s="57">
        <f>COUNTA(D207:D214)</f>
        <v>8</v>
      </c>
      <c r="E215" s="34" t="s">
        <v>46</v>
      </c>
      <c r="F215" s="58"/>
      <c r="G215" s="59">
        <v>368.8</v>
      </c>
      <c r="H215" s="59">
        <f t="shared" ref="H215:O215" si="90">SUM(H207:H214)</f>
        <v>319.29999999999995</v>
      </c>
      <c r="I215" s="59">
        <f t="shared" si="90"/>
        <v>319.29999999999995</v>
      </c>
      <c r="J215" s="59">
        <f t="shared" si="90"/>
        <v>0</v>
      </c>
      <c r="K215" s="59">
        <f t="shared" si="90"/>
        <v>319.29999999999995</v>
      </c>
      <c r="L215" s="57">
        <f t="shared" si="90"/>
        <v>8</v>
      </c>
      <c r="M215" s="57">
        <f t="shared" si="90"/>
        <v>0</v>
      </c>
      <c r="N215" s="57">
        <f t="shared" si="90"/>
        <v>8</v>
      </c>
      <c r="O215" s="57">
        <f t="shared" si="90"/>
        <v>13</v>
      </c>
      <c r="P215" s="57"/>
      <c r="Q215" s="57">
        <f t="shared" si="59"/>
        <v>13</v>
      </c>
      <c r="R215" s="34"/>
      <c r="S215" s="34" t="s">
        <v>54</v>
      </c>
      <c r="T215" s="42">
        <v>42712</v>
      </c>
      <c r="U215" s="34"/>
      <c r="V215" s="42"/>
      <c r="W215" s="39">
        <v>46022</v>
      </c>
      <c r="X215" s="34" t="s">
        <v>33</v>
      </c>
      <c r="Y215" s="42" t="s">
        <v>65</v>
      </c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</row>
    <row r="216" spans="1:37" s="1" customFormat="1" ht="24.95" customHeight="1" x14ac:dyDescent="0.2">
      <c r="A216" s="92">
        <v>13</v>
      </c>
      <c r="B216" s="91" t="s">
        <v>199</v>
      </c>
      <c r="C216" s="91" t="s">
        <v>212</v>
      </c>
      <c r="D216" s="93" t="s">
        <v>31</v>
      </c>
      <c r="E216" s="91" t="s">
        <v>19</v>
      </c>
      <c r="F216" s="56">
        <v>3</v>
      </c>
      <c r="G216" s="94"/>
      <c r="H216" s="94">
        <v>89.1</v>
      </c>
      <c r="I216" s="94">
        <f t="shared" si="68"/>
        <v>89.1</v>
      </c>
      <c r="J216" s="94">
        <f t="shared" ref="J216:J225" si="91">IF(E216="Муниципальная",I216,IF(E216="Частная",0))</f>
        <v>0</v>
      </c>
      <c r="K216" s="94">
        <f t="shared" ref="K216:K225" si="92">IF(E216="Муниципальная",0,IF(E216="Частная",I216))</f>
        <v>89.1</v>
      </c>
      <c r="L216" s="93">
        <f t="shared" ref="L216:N225" si="93">IF(I216&gt;0,1,IF(I216=0,0))</f>
        <v>1</v>
      </c>
      <c r="M216" s="93">
        <f t="shared" si="93"/>
        <v>0</v>
      </c>
      <c r="N216" s="93">
        <f t="shared" si="93"/>
        <v>1</v>
      </c>
      <c r="O216" s="93">
        <v>5</v>
      </c>
      <c r="P216" s="93"/>
      <c r="Q216" s="93">
        <f t="shared" si="59"/>
        <v>5</v>
      </c>
      <c r="R216" s="91" t="s">
        <v>32</v>
      </c>
      <c r="S216" s="91" t="s">
        <v>50</v>
      </c>
      <c r="T216" s="35">
        <v>42712</v>
      </c>
      <c r="U216" s="91"/>
      <c r="V216" s="35"/>
      <c r="W216" s="37">
        <v>46022</v>
      </c>
      <c r="X216" s="91" t="s">
        <v>33</v>
      </c>
      <c r="Y216" s="35" t="s">
        <v>65</v>
      </c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s="1" customFormat="1" ht="24.95" customHeight="1" x14ac:dyDescent="0.2">
      <c r="A217" s="92">
        <v>13</v>
      </c>
      <c r="B217" s="91" t="s">
        <v>199</v>
      </c>
      <c r="C217" s="91" t="s">
        <v>212</v>
      </c>
      <c r="D217" s="93" t="s">
        <v>35</v>
      </c>
      <c r="E217" s="91" t="s">
        <v>19</v>
      </c>
      <c r="F217" s="56">
        <v>2</v>
      </c>
      <c r="G217" s="94"/>
      <c r="H217" s="94">
        <v>63.8</v>
      </c>
      <c r="I217" s="94">
        <f t="shared" si="68"/>
        <v>63.8</v>
      </c>
      <c r="J217" s="94">
        <f t="shared" si="91"/>
        <v>0</v>
      </c>
      <c r="K217" s="94">
        <f t="shared" si="92"/>
        <v>63.8</v>
      </c>
      <c r="L217" s="93">
        <f t="shared" si="93"/>
        <v>1</v>
      </c>
      <c r="M217" s="93">
        <f t="shared" si="93"/>
        <v>0</v>
      </c>
      <c r="N217" s="93">
        <f t="shared" si="93"/>
        <v>1</v>
      </c>
      <c r="O217" s="93">
        <v>5</v>
      </c>
      <c r="P217" s="93"/>
      <c r="Q217" s="93">
        <f t="shared" si="59"/>
        <v>5</v>
      </c>
      <c r="R217" s="91" t="s">
        <v>32</v>
      </c>
      <c r="S217" s="91" t="s">
        <v>50</v>
      </c>
      <c r="T217" s="35">
        <v>42712</v>
      </c>
      <c r="U217" s="91"/>
      <c r="V217" s="35"/>
      <c r="W217" s="37">
        <v>46022</v>
      </c>
      <c r="X217" s="91" t="s">
        <v>33</v>
      </c>
      <c r="Y217" s="35" t="s">
        <v>65</v>
      </c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s="1" customFormat="1" ht="24.95" customHeight="1" x14ac:dyDescent="0.2">
      <c r="A218" s="92">
        <v>13</v>
      </c>
      <c r="B218" s="91" t="s">
        <v>199</v>
      </c>
      <c r="C218" s="91" t="s">
        <v>212</v>
      </c>
      <c r="D218" s="93" t="s">
        <v>36</v>
      </c>
      <c r="E218" s="91" t="s">
        <v>19</v>
      </c>
      <c r="F218" s="56">
        <v>3</v>
      </c>
      <c r="G218" s="94"/>
      <c r="H218" s="94">
        <v>85.2</v>
      </c>
      <c r="I218" s="94">
        <f t="shared" si="68"/>
        <v>85.2</v>
      </c>
      <c r="J218" s="94">
        <f t="shared" si="91"/>
        <v>0</v>
      </c>
      <c r="K218" s="94">
        <f t="shared" si="92"/>
        <v>85.2</v>
      </c>
      <c r="L218" s="93">
        <f t="shared" si="93"/>
        <v>1</v>
      </c>
      <c r="M218" s="93">
        <f t="shared" si="93"/>
        <v>0</v>
      </c>
      <c r="N218" s="93">
        <f t="shared" si="93"/>
        <v>1</v>
      </c>
      <c r="O218" s="93">
        <v>3</v>
      </c>
      <c r="P218" s="93"/>
      <c r="Q218" s="93">
        <f t="shared" si="59"/>
        <v>3</v>
      </c>
      <c r="R218" s="91" t="s">
        <v>32</v>
      </c>
      <c r="S218" s="91" t="s">
        <v>50</v>
      </c>
      <c r="T218" s="35">
        <v>42712</v>
      </c>
      <c r="U218" s="91"/>
      <c r="V218" s="35"/>
      <c r="W218" s="37">
        <v>46022</v>
      </c>
      <c r="X218" s="91" t="s">
        <v>33</v>
      </c>
      <c r="Y218" s="35" t="s">
        <v>65</v>
      </c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s="1" customFormat="1" ht="24.95" customHeight="1" x14ac:dyDescent="0.2">
      <c r="A219" s="92">
        <v>13</v>
      </c>
      <c r="B219" s="91" t="s">
        <v>199</v>
      </c>
      <c r="C219" s="91" t="s">
        <v>212</v>
      </c>
      <c r="D219" s="93" t="s">
        <v>37</v>
      </c>
      <c r="E219" s="91" t="s">
        <v>19</v>
      </c>
      <c r="F219" s="56">
        <v>2</v>
      </c>
      <c r="G219" s="94"/>
      <c r="H219" s="94">
        <v>60.1</v>
      </c>
      <c r="I219" s="94">
        <f t="shared" si="68"/>
        <v>60.1</v>
      </c>
      <c r="J219" s="94">
        <f t="shared" si="91"/>
        <v>0</v>
      </c>
      <c r="K219" s="94">
        <f t="shared" si="92"/>
        <v>60.1</v>
      </c>
      <c r="L219" s="93">
        <f t="shared" si="93"/>
        <v>1</v>
      </c>
      <c r="M219" s="93">
        <f t="shared" si="93"/>
        <v>0</v>
      </c>
      <c r="N219" s="93">
        <f t="shared" si="93"/>
        <v>1</v>
      </c>
      <c r="O219" s="93">
        <v>5</v>
      </c>
      <c r="P219" s="93"/>
      <c r="Q219" s="93">
        <f t="shared" si="59"/>
        <v>5</v>
      </c>
      <c r="R219" s="91" t="s">
        <v>32</v>
      </c>
      <c r="S219" s="91" t="s">
        <v>50</v>
      </c>
      <c r="T219" s="35">
        <v>42712</v>
      </c>
      <c r="U219" s="91"/>
      <c r="V219" s="35"/>
      <c r="W219" s="37">
        <v>46022</v>
      </c>
      <c r="X219" s="91" t="s">
        <v>33</v>
      </c>
      <c r="Y219" s="35" t="s">
        <v>65</v>
      </c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s="1" customFormat="1" ht="24.95" customHeight="1" x14ac:dyDescent="0.2">
      <c r="A220" s="92">
        <v>13</v>
      </c>
      <c r="B220" s="91" t="s">
        <v>199</v>
      </c>
      <c r="C220" s="91" t="s">
        <v>212</v>
      </c>
      <c r="D220" s="93" t="s">
        <v>38</v>
      </c>
      <c r="E220" s="91" t="s">
        <v>19</v>
      </c>
      <c r="F220" s="56">
        <v>2</v>
      </c>
      <c r="G220" s="94"/>
      <c r="H220" s="94">
        <v>69.400000000000006</v>
      </c>
      <c r="I220" s="94">
        <f t="shared" si="68"/>
        <v>69.400000000000006</v>
      </c>
      <c r="J220" s="94">
        <f t="shared" si="91"/>
        <v>0</v>
      </c>
      <c r="K220" s="94">
        <f t="shared" si="92"/>
        <v>69.400000000000006</v>
      </c>
      <c r="L220" s="93">
        <f t="shared" si="93"/>
        <v>1</v>
      </c>
      <c r="M220" s="93">
        <f t="shared" si="93"/>
        <v>0</v>
      </c>
      <c r="N220" s="93">
        <f t="shared" si="93"/>
        <v>1</v>
      </c>
      <c r="O220" s="93">
        <v>2</v>
      </c>
      <c r="P220" s="93"/>
      <c r="Q220" s="93">
        <f t="shared" si="59"/>
        <v>2</v>
      </c>
      <c r="R220" s="91" t="s">
        <v>32</v>
      </c>
      <c r="S220" s="91" t="s">
        <v>50</v>
      </c>
      <c r="T220" s="35">
        <v>42712</v>
      </c>
      <c r="U220" s="91"/>
      <c r="V220" s="35"/>
      <c r="W220" s="37">
        <v>46022</v>
      </c>
      <c r="X220" s="91" t="s">
        <v>33</v>
      </c>
      <c r="Y220" s="35" t="s">
        <v>65</v>
      </c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s="1" customFormat="1" ht="24.95" customHeight="1" x14ac:dyDescent="0.2">
      <c r="A221" s="92">
        <v>13</v>
      </c>
      <c r="B221" s="91" t="s">
        <v>199</v>
      </c>
      <c r="C221" s="91" t="s">
        <v>212</v>
      </c>
      <c r="D221" s="93" t="s">
        <v>39</v>
      </c>
      <c r="E221" s="91" t="s">
        <v>19</v>
      </c>
      <c r="F221" s="56">
        <v>2</v>
      </c>
      <c r="G221" s="94"/>
      <c r="H221" s="94">
        <v>39.700000000000003</v>
      </c>
      <c r="I221" s="94">
        <f t="shared" si="68"/>
        <v>39.700000000000003</v>
      </c>
      <c r="J221" s="94">
        <f t="shared" si="91"/>
        <v>0</v>
      </c>
      <c r="K221" s="94">
        <f t="shared" si="92"/>
        <v>39.700000000000003</v>
      </c>
      <c r="L221" s="93">
        <f t="shared" si="93"/>
        <v>1</v>
      </c>
      <c r="M221" s="93">
        <f t="shared" si="93"/>
        <v>0</v>
      </c>
      <c r="N221" s="93">
        <f t="shared" si="93"/>
        <v>1</v>
      </c>
      <c r="O221" s="93">
        <v>4</v>
      </c>
      <c r="P221" s="93"/>
      <c r="Q221" s="93">
        <f t="shared" si="59"/>
        <v>4</v>
      </c>
      <c r="R221" s="91" t="s">
        <v>32</v>
      </c>
      <c r="S221" s="91" t="s">
        <v>50</v>
      </c>
      <c r="T221" s="35">
        <v>42712</v>
      </c>
      <c r="U221" s="91"/>
      <c r="V221" s="35"/>
      <c r="W221" s="37">
        <v>46022</v>
      </c>
      <c r="X221" s="91" t="s">
        <v>33</v>
      </c>
      <c r="Y221" s="35" t="s">
        <v>65</v>
      </c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s="1" customFormat="1" ht="24.95" customHeight="1" x14ac:dyDescent="0.2">
      <c r="A222" s="92">
        <v>13</v>
      </c>
      <c r="B222" s="91" t="s">
        <v>199</v>
      </c>
      <c r="C222" s="91" t="s">
        <v>212</v>
      </c>
      <c r="D222" s="93" t="s">
        <v>40</v>
      </c>
      <c r="E222" s="91" t="s">
        <v>19</v>
      </c>
      <c r="F222" s="56">
        <v>2</v>
      </c>
      <c r="G222" s="94"/>
      <c r="H222" s="94">
        <v>53.9</v>
      </c>
      <c r="I222" s="94">
        <f t="shared" si="68"/>
        <v>53.9</v>
      </c>
      <c r="J222" s="94">
        <f t="shared" si="91"/>
        <v>0</v>
      </c>
      <c r="K222" s="94">
        <f t="shared" si="92"/>
        <v>53.9</v>
      </c>
      <c r="L222" s="93">
        <f t="shared" si="93"/>
        <v>1</v>
      </c>
      <c r="M222" s="93">
        <f t="shared" si="93"/>
        <v>0</v>
      </c>
      <c r="N222" s="93">
        <f t="shared" si="93"/>
        <v>1</v>
      </c>
      <c r="O222" s="93">
        <v>8</v>
      </c>
      <c r="P222" s="93"/>
      <c r="Q222" s="93">
        <f t="shared" si="59"/>
        <v>8</v>
      </c>
      <c r="R222" s="91" t="s">
        <v>32</v>
      </c>
      <c r="S222" s="91" t="s">
        <v>50</v>
      </c>
      <c r="T222" s="35">
        <v>42712</v>
      </c>
      <c r="U222" s="91"/>
      <c r="V222" s="35"/>
      <c r="W222" s="37">
        <v>46022</v>
      </c>
      <c r="X222" s="91" t="s">
        <v>33</v>
      </c>
      <c r="Y222" s="35" t="s">
        <v>65</v>
      </c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s="1" customFormat="1" ht="43.5" customHeight="1" x14ac:dyDescent="0.2">
      <c r="A223" s="92">
        <v>13</v>
      </c>
      <c r="B223" s="91" t="s">
        <v>199</v>
      </c>
      <c r="C223" s="91" t="s">
        <v>212</v>
      </c>
      <c r="D223" s="93" t="s">
        <v>41</v>
      </c>
      <c r="E223" s="91" t="s">
        <v>19</v>
      </c>
      <c r="F223" s="56">
        <v>2</v>
      </c>
      <c r="G223" s="94"/>
      <c r="H223" s="94">
        <v>55.4</v>
      </c>
      <c r="I223" s="94">
        <f t="shared" si="68"/>
        <v>55.4</v>
      </c>
      <c r="J223" s="94">
        <f t="shared" si="91"/>
        <v>0</v>
      </c>
      <c r="K223" s="94">
        <f t="shared" si="92"/>
        <v>55.4</v>
      </c>
      <c r="L223" s="93">
        <f t="shared" si="93"/>
        <v>1</v>
      </c>
      <c r="M223" s="93">
        <f t="shared" si="93"/>
        <v>0</v>
      </c>
      <c r="N223" s="93">
        <f t="shared" si="93"/>
        <v>1</v>
      </c>
      <c r="O223" s="93">
        <v>2</v>
      </c>
      <c r="P223" s="93"/>
      <c r="Q223" s="93">
        <f t="shared" si="59"/>
        <v>2</v>
      </c>
      <c r="R223" s="91" t="s">
        <v>32</v>
      </c>
      <c r="S223" s="91" t="s">
        <v>50</v>
      </c>
      <c r="T223" s="35">
        <v>42712</v>
      </c>
      <c r="U223" s="91"/>
      <c r="V223" s="35"/>
      <c r="W223" s="37">
        <v>46022</v>
      </c>
      <c r="X223" s="91" t="s">
        <v>33</v>
      </c>
      <c r="Y223" s="35" t="s">
        <v>65</v>
      </c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s="1" customFormat="1" ht="39" customHeight="1" x14ac:dyDescent="0.2">
      <c r="A224" s="92">
        <v>13</v>
      </c>
      <c r="B224" s="91" t="s">
        <v>199</v>
      </c>
      <c r="C224" s="91" t="s">
        <v>212</v>
      </c>
      <c r="D224" s="93" t="s">
        <v>42</v>
      </c>
      <c r="E224" s="91" t="s">
        <v>19</v>
      </c>
      <c r="F224" s="56">
        <v>2</v>
      </c>
      <c r="G224" s="94"/>
      <c r="H224" s="94">
        <v>68.900000000000006</v>
      </c>
      <c r="I224" s="94">
        <f t="shared" si="68"/>
        <v>68.900000000000006</v>
      </c>
      <c r="J224" s="94">
        <f t="shared" si="91"/>
        <v>0</v>
      </c>
      <c r="K224" s="94">
        <f t="shared" si="92"/>
        <v>68.900000000000006</v>
      </c>
      <c r="L224" s="93">
        <f t="shared" si="93"/>
        <v>1</v>
      </c>
      <c r="M224" s="93">
        <f t="shared" si="93"/>
        <v>0</v>
      </c>
      <c r="N224" s="93">
        <f t="shared" si="93"/>
        <v>1</v>
      </c>
      <c r="O224" s="93">
        <v>2</v>
      </c>
      <c r="P224" s="93"/>
      <c r="Q224" s="93">
        <f t="shared" si="59"/>
        <v>2</v>
      </c>
      <c r="R224" s="91" t="s">
        <v>32</v>
      </c>
      <c r="S224" s="91" t="s">
        <v>50</v>
      </c>
      <c r="T224" s="35">
        <v>42712</v>
      </c>
      <c r="U224" s="91"/>
      <c r="V224" s="35"/>
      <c r="W224" s="37">
        <v>46022</v>
      </c>
      <c r="X224" s="91" t="s">
        <v>33</v>
      </c>
      <c r="Y224" s="35" t="s">
        <v>65</v>
      </c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s="1" customFormat="1" ht="24.95" customHeight="1" x14ac:dyDescent="0.2">
      <c r="A225" s="92">
        <v>13</v>
      </c>
      <c r="B225" s="91" t="s">
        <v>199</v>
      </c>
      <c r="C225" s="91" t="s">
        <v>212</v>
      </c>
      <c r="D225" s="93" t="s">
        <v>43</v>
      </c>
      <c r="E225" s="91" t="s">
        <v>19</v>
      </c>
      <c r="F225" s="56">
        <v>1</v>
      </c>
      <c r="G225" s="94"/>
      <c r="H225" s="94">
        <v>31.6</v>
      </c>
      <c r="I225" s="94">
        <f t="shared" si="68"/>
        <v>31.6</v>
      </c>
      <c r="J225" s="94">
        <f t="shared" si="91"/>
        <v>0</v>
      </c>
      <c r="K225" s="94">
        <f t="shared" si="92"/>
        <v>31.6</v>
      </c>
      <c r="L225" s="93">
        <f t="shared" si="93"/>
        <v>1</v>
      </c>
      <c r="M225" s="93">
        <f t="shared" si="93"/>
        <v>0</v>
      </c>
      <c r="N225" s="93">
        <f t="shared" si="93"/>
        <v>1</v>
      </c>
      <c r="O225" s="93">
        <v>11</v>
      </c>
      <c r="P225" s="93"/>
      <c r="Q225" s="93">
        <f t="shared" si="59"/>
        <v>11</v>
      </c>
      <c r="R225" s="91" t="s">
        <v>32</v>
      </c>
      <c r="S225" s="91" t="s">
        <v>50</v>
      </c>
      <c r="T225" s="35">
        <v>42712</v>
      </c>
      <c r="U225" s="91"/>
      <c r="V225" s="35"/>
      <c r="W225" s="37">
        <v>46022</v>
      </c>
      <c r="X225" s="91" t="s">
        <v>33</v>
      </c>
      <c r="Y225" s="35" t="s">
        <v>65</v>
      </c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s="6" customFormat="1" ht="24.95" customHeight="1" x14ac:dyDescent="0.2">
      <c r="A226" s="22">
        <v>13</v>
      </c>
      <c r="B226" s="34" t="s">
        <v>199</v>
      </c>
      <c r="C226" s="34" t="s">
        <v>212</v>
      </c>
      <c r="D226" s="57">
        <f>COUNTA(D216:D225)</f>
        <v>10</v>
      </c>
      <c r="E226" s="34" t="s">
        <v>46</v>
      </c>
      <c r="F226" s="58"/>
      <c r="G226" s="59">
        <v>659.5</v>
      </c>
      <c r="H226" s="59">
        <f t="shared" ref="H226:O226" si="94">SUM(H216:H225)</f>
        <v>617.1</v>
      </c>
      <c r="I226" s="59">
        <f t="shared" si="94"/>
        <v>617.1</v>
      </c>
      <c r="J226" s="59">
        <f t="shared" si="94"/>
        <v>0</v>
      </c>
      <c r="K226" s="59">
        <f t="shared" si="94"/>
        <v>617.1</v>
      </c>
      <c r="L226" s="57">
        <f t="shared" si="94"/>
        <v>10</v>
      </c>
      <c r="M226" s="57">
        <f t="shared" si="94"/>
        <v>0</v>
      </c>
      <c r="N226" s="57">
        <f t="shared" si="94"/>
        <v>10</v>
      </c>
      <c r="O226" s="57">
        <f t="shared" si="94"/>
        <v>47</v>
      </c>
      <c r="P226" s="57"/>
      <c r="Q226" s="57">
        <f t="shared" si="59"/>
        <v>47</v>
      </c>
      <c r="R226" s="34"/>
      <c r="S226" s="34" t="s">
        <v>50</v>
      </c>
      <c r="T226" s="42">
        <v>42712</v>
      </c>
      <c r="U226" s="34"/>
      <c r="V226" s="42"/>
      <c r="W226" s="39">
        <v>46022</v>
      </c>
      <c r="X226" s="34" t="s">
        <v>33</v>
      </c>
      <c r="Y226" s="42" t="s">
        <v>65</v>
      </c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</row>
    <row r="227" spans="1:37" s="1" customFormat="1" ht="24.95" customHeight="1" x14ac:dyDescent="0.2">
      <c r="A227" s="92">
        <v>14</v>
      </c>
      <c r="B227" s="91" t="s">
        <v>199</v>
      </c>
      <c r="C227" s="91" t="s">
        <v>213</v>
      </c>
      <c r="D227" s="93" t="s">
        <v>31</v>
      </c>
      <c r="E227" s="91" t="s">
        <v>18</v>
      </c>
      <c r="F227" s="56">
        <v>2</v>
      </c>
      <c r="G227" s="94"/>
      <c r="H227" s="94">
        <v>53.8</v>
      </c>
      <c r="I227" s="94">
        <f t="shared" si="68"/>
        <v>53.8</v>
      </c>
      <c r="J227" s="94">
        <f>IF(E227="Муниципальная",I227,IF(E227="Частная",0))</f>
        <v>53.8</v>
      </c>
      <c r="K227" s="94">
        <f>IF(E227="Муниципальная",0,IF(E227="Частная",I227))</f>
        <v>0</v>
      </c>
      <c r="L227" s="93">
        <f t="shared" ref="L227:N231" si="95">IF(I227&gt;0,1,IF(I227=0,0))</f>
        <v>1</v>
      </c>
      <c r="M227" s="93">
        <f t="shared" si="95"/>
        <v>1</v>
      </c>
      <c r="N227" s="93">
        <f t="shared" si="95"/>
        <v>0</v>
      </c>
      <c r="O227" s="93">
        <v>4</v>
      </c>
      <c r="P227" s="93"/>
      <c r="Q227" s="93">
        <f t="shared" si="59"/>
        <v>4</v>
      </c>
      <c r="R227" s="91" t="s">
        <v>32</v>
      </c>
      <c r="S227" s="91" t="s">
        <v>55</v>
      </c>
      <c r="T227" s="35">
        <v>42712</v>
      </c>
      <c r="U227" s="91"/>
      <c r="V227" s="35"/>
      <c r="W227" s="37">
        <v>46022</v>
      </c>
      <c r="X227" s="91" t="s">
        <v>33</v>
      </c>
      <c r="Y227" s="35" t="s">
        <v>65</v>
      </c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s="1" customFormat="1" ht="24.95" customHeight="1" x14ac:dyDescent="0.2">
      <c r="A228" s="92">
        <v>14</v>
      </c>
      <c r="B228" s="91" t="s">
        <v>199</v>
      </c>
      <c r="C228" s="91" t="s">
        <v>213</v>
      </c>
      <c r="D228" s="93" t="s">
        <v>35</v>
      </c>
      <c r="E228" s="91" t="s">
        <v>19</v>
      </c>
      <c r="F228" s="56">
        <v>2</v>
      </c>
      <c r="G228" s="94"/>
      <c r="H228" s="94">
        <v>42.3</v>
      </c>
      <c r="I228" s="94">
        <f t="shared" si="68"/>
        <v>42.3</v>
      </c>
      <c r="J228" s="94">
        <f>IF(E228="Муниципальная",I228,IF(E228="Частная",0))</f>
        <v>0</v>
      </c>
      <c r="K228" s="94">
        <f>IF(E228="Муниципальная",0,IF(E228="Частная",I228))</f>
        <v>42.3</v>
      </c>
      <c r="L228" s="93">
        <f t="shared" si="95"/>
        <v>1</v>
      </c>
      <c r="M228" s="93">
        <f t="shared" si="95"/>
        <v>0</v>
      </c>
      <c r="N228" s="93">
        <f t="shared" si="95"/>
        <v>1</v>
      </c>
      <c r="O228" s="93">
        <v>2</v>
      </c>
      <c r="P228" s="93"/>
      <c r="Q228" s="93">
        <f t="shared" si="59"/>
        <v>2</v>
      </c>
      <c r="R228" s="91" t="s">
        <v>32</v>
      </c>
      <c r="S228" s="91" t="s">
        <v>55</v>
      </c>
      <c r="T228" s="35">
        <v>42712</v>
      </c>
      <c r="U228" s="91"/>
      <c r="V228" s="35"/>
      <c r="W228" s="37">
        <v>46022</v>
      </c>
      <c r="X228" s="91" t="s">
        <v>33</v>
      </c>
      <c r="Y228" s="35" t="s">
        <v>65</v>
      </c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s="1" customFormat="1" ht="24.95" customHeight="1" x14ac:dyDescent="0.2">
      <c r="A229" s="92">
        <v>14</v>
      </c>
      <c r="B229" s="91" t="s">
        <v>199</v>
      </c>
      <c r="C229" s="91" t="s">
        <v>213</v>
      </c>
      <c r="D229" s="93" t="s">
        <v>36</v>
      </c>
      <c r="E229" s="91" t="s">
        <v>18</v>
      </c>
      <c r="F229" s="56">
        <v>2</v>
      </c>
      <c r="G229" s="94"/>
      <c r="H229" s="94">
        <v>42.3</v>
      </c>
      <c r="I229" s="94">
        <f t="shared" si="68"/>
        <v>42.3</v>
      </c>
      <c r="J229" s="94">
        <f>IF(E229="Муниципальная",I229,IF(E229="Частная",0))</f>
        <v>42.3</v>
      </c>
      <c r="K229" s="94">
        <f>IF(E229="Муниципальная",0,IF(E229="Частная",I229))</f>
        <v>0</v>
      </c>
      <c r="L229" s="93">
        <f t="shared" si="95"/>
        <v>1</v>
      </c>
      <c r="M229" s="93">
        <f t="shared" si="95"/>
        <v>1</v>
      </c>
      <c r="N229" s="93">
        <f t="shared" si="95"/>
        <v>0</v>
      </c>
      <c r="O229" s="93">
        <v>1</v>
      </c>
      <c r="P229" s="93"/>
      <c r="Q229" s="93">
        <f t="shared" si="59"/>
        <v>1</v>
      </c>
      <c r="R229" s="91" t="s">
        <v>32</v>
      </c>
      <c r="S229" s="91" t="s">
        <v>55</v>
      </c>
      <c r="T229" s="35">
        <v>42712</v>
      </c>
      <c r="U229" s="91"/>
      <c r="V229" s="35"/>
      <c r="W229" s="37">
        <v>46022</v>
      </c>
      <c r="X229" s="91" t="s">
        <v>33</v>
      </c>
      <c r="Y229" s="35" t="s">
        <v>65</v>
      </c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s="1" customFormat="1" ht="24.95" customHeight="1" x14ac:dyDescent="0.2">
      <c r="A230" s="92">
        <v>14</v>
      </c>
      <c r="B230" s="91" t="s">
        <v>199</v>
      </c>
      <c r="C230" s="91" t="s">
        <v>213</v>
      </c>
      <c r="D230" s="93" t="s">
        <v>37</v>
      </c>
      <c r="E230" s="91" t="s">
        <v>19</v>
      </c>
      <c r="F230" s="56">
        <v>2</v>
      </c>
      <c r="G230" s="94"/>
      <c r="H230" s="94">
        <v>62.8</v>
      </c>
      <c r="I230" s="94">
        <f t="shared" si="68"/>
        <v>62.8</v>
      </c>
      <c r="J230" s="94">
        <f>IF(E230="Муниципальная",I230,IF(E230="Частная",0))</f>
        <v>0</v>
      </c>
      <c r="K230" s="94">
        <f>IF(E230="Муниципальная",0,IF(E230="Частная",I230))</f>
        <v>62.8</v>
      </c>
      <c r="L230" s="93">
        <f t="shared" si="95"/>
        <v>1</v>
      </c>
      <c r="M230" s="93">
        <f t="shared" si="95"/>
        <v>0</v>
      </c>
      <c r="N230" s="93">
        <f t="shared" si="95"/>
        <v>1</v>
      </c>
      <c r="O230" s="93">
        <v>3</v>
      </c>
      <c r="P230" s="93"/>
      <c r="Q230" s="93">
        <f t="shared" si="59"/>
        <v>3</v>
      </c>
      <c r="R230" s="91" t="s">
        <v>32</v>
      </c>
      <c r="S230" s="91" t="s">
        <v>55</v>
      </c>
      <c r="T230" s="35">
        <v>42712</v>
      </c>
      <c r="U230" s="91"/>
      <c r="V230" s="35"/>
      <c r="W230" s="37">
        <v>46022</v>
      </c>
      <c r="X230" s="91" t="s">
        <v>33</v>
      </c>
      <c r="Y230" s="35" t="s">
        <v>65</v>
      </c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s="1" customFormat="1" ht="24.95" customHeight="1" x14ac:dyDescent="0.2">
      <c r="A231" s="92">
        <v>14</v>
      </c>
      <c r="B231" s="91" t="s">
        <v>199</v>
      </c>
      <c r="C231" s="91" t="s">
        <v>213</v>
      </c>
      <c r="D231" s="93" t="s">
        <v>38</v>
      </c>
      <c r="E231" s="91" t="s">
        <v>19</v>
      </c>
      <c r="F231" s="56">
        <v>3</v>
      </c>
      <c r="G231" s="94"/>
      <c r="H231" s="94">
        <v>60.8</v>
      </c>
      <c r="I231" s="94">
        <f t="shared" si="68"/>
        <v>60.8</v>
      </c>
      <c r="J231" s="94">
        <f>IF(E231="Муниципальная",I231,IF(E231="Частная",0))</f>
        <v>0</v>
      </c>
      <c r="K231" s="94">
        <f>IF(E231="Муниципальная",0,IF(E231="Частная",I231))</f>
        <v>60.8</v>
      </c>
      <c r="L231" s="93">
        <f t="shared" si="95"/>
        <v>1</v>
      </c>
      <c r="M231" s="93">
        <f t="shared" si="95"/>
        <v>0</v>
      </c>
      <c r="N231" s="93">
        <f t="shared" si="95"/>
        <v>1</v>
      </c>
      <c r="O231" s="93">
        <v>3</v>
      </c>
      <c r="P231" s="93"/>
      <c r="Q231" s="93">
        <f t="shared" si="59"/>
        <v>3</v>
      </c>
      <c r="R231" s="91" t="s">
        <v>32</v>
      </c>
      <c r="S231" s="91" t="s">
        <v>55</v>
      </c>
      <c r="T231" s="35">
        <v>42712</v>
      </c>
      <c r="U231" s="91"/>
      <c r="V231" s="35"/>
      <c r="W231" s="37">
        <v>46022</v>
      </c>
      <c r="X231" s="91" t="s">
        <v>33</v>
      </c>
      <c r="Y231" s="35" t="s">
        <v>65</v>
      </c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s="6" customFormat="1" ht="24.95" customHeight="1" x14ac:dyDescent="0.2">
      <c r="A232" s="22">
        <v>14</v>
      </c>
      <c r="B232" s="34" t="s">
        <v>199</v>
      </c>
      <c r="C232" s="34" t="s">
        <v>213</v>
      </c>
      <c r="D232" s="57">
        <f>COUNTA(D227:D231)</f>
        <v>5</v>
      </c>
      <c r="E232" s="34" t="s">
        <v>46</v>
      </c>
      <c r="F232" s="58"/>
      <c r="G232" s="59">
        <v>265.5</v>
      </c>
      <c r="H232" s="59">
        <f t="shared" ref="H232:O232" si="96">SUM(H227:H231)</f>
        <v>262</v>
      </c>
      <c r="I232" s="59">
        <f t="shared" si="96"/>
        <v>262</v>
      </c>
      <c r="J232" s="59">
        <f t="shared" si="96"/>
        <v>96.1</v>
      </c>
      <c r="K232" s="59">
        <f t="shared" si="96"/>
        <v>165.89999999999998</v>
      </c>
      <c r="L232" s="57">
        <f t="shared" si="96"/>
        <v>5</v>
      </c>
      <c r="M232" s="57">
        <f t="shared" si="96"/>
        <v>2</v>
      </c>
      <c r="N232" s="57">
        <f t="shared" si="96"/>
        <v>3</v>
      </c>
      <c r="O232" s="57">
        <f t="shared" si="96"/>
        <v>13</v>
      </c>
      <c r="P232" s="57"/>
      <c r="Q232" s="57">
        <f t="shared" si="59"/>
        <v>13</v>
      </c>
      <c r="R232" s="34"/>
      <c r="S232" s="34" t="s">
        <v>55</v>
      </c>
      <c r="T232" s="42">
        <v>42712</v>
      </c>
      <c r="U232" s="34"/>
      <c r="V232" s="42"/>
      <c r="W232" s="39">
        <v>46022</v>
      </c>
      <c r="X232" s="34" t="s">
        <v>33</v>
      </c>
      <c r="Y232" s="42" t="s">
        <v>65</v>
      </c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1:37" s="1" customFormat="1" ht="24.95" customHeight="1" x14ac:dyDescent="0.2">
      <c r="A233" s="92">
        <v>15</v>
      </c>
      <c r="B233" s="91" t="s">
        <v>199</v>
      </c>
      <c r="C233" s="91" t="s">
        <v>214</v>
      </c>
      <c r="D233" s="93" t="s">
        <v>31</v>
      </c>
      <c r="E233" s="91" t="s">
        <v>19</v>
      </c>
      <c r="F233" s="56">
        <v>2</v>
      </c>
      <c r="G233" s="94"/>
      <c r="H233" s="94">
        <v>47.1</v>
      </c>
      <c r="I233" s="94">
        <f t="shared" si="68"/>
        <v>47.1</v>
      </c>
      <c r="J233" s="94">
        <f>IF(E233="Муниципальная",I233,IF(E233="Частная",0))</f>
        <v>0</v>
      </c>
      <c r="K233" s="94">
        <f>IF(E233="Муниципальная",0,IF(E233="Частная",I233))</f>
        <v>47.1</v>
      </c>
      <c r="L233" s="93">
        <f t="shared" ref="L233:N235" si="97">IF(I233&gt;0,1,IF(I233=0,0))</f>
        <v>1</v>
      </c>
      <c r="M233" s="93">
        <f t="shared" si="97"/>
        <v>0</v>
      </c>
      <c r="N233" s="93">
        <f t="shared" si="97"/>
        <v>1</v>
      </c>
      <c r="O233" s="93">
        <v>2</v>
      </c>
      <c r="P233" s="93"/>
      <c r="Q233" s="93">
        <f t="shared" si="59"/>
        <v>2</v>
      </c>
      <c r="R233" s="91" t="s">
        <v>32</v>
      </c>
      <c r="S233" s="91" t="s">
        <v>215</v>
      </c>
      <c r="T233" s="35">
        <v>42713</v>
      </c>
      <c r="U233" s="91"/>
      <c r="V233" s="35"/>
      <c r="W233" s="37">
        <v>46022</v>
      </c>
      <c r="X233" s="91" t="s">
        <v>33</v>
      </c>
      <c r="Y233" s="35" t="s">
        <v>65</v>
      </c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s="1" customFormat="1" ht="24.95" customHeight="1" x14ac:dyDescent="0.2">
      <c r="A234" s="92">
        <v>15</v>
      </c>
      <c r="B234" s="91" t="s">
        <v>199</v>
      </c>
      <c r="C234" s="91" t="s">
        <v>214</v>
      </c>
      <c r="D234" s="93" t="s">
        <v>35</v>
      </c>
      <c r="E234" s="91" t="s">
        <v>19</v>
      </c>
      <c r="F234" s="56">
        <v>1</v>
      </c>
      <c r="G234" s="94"/>
      <c r="H234" s="94">
        <v>38.9</v>
      </c>
      <c r="I234" s="94">
        <f t="shared" ref="I234:I240" si="98">IF(R234="Подлежит расселению",H234,IF(R234="Расселено",0,IF(R234="Пустующие",0,IF(R234="В суде",H234))))</f>
        <v>38.9</v>
      </c>
      <c r="J234" s="94">
        <f>IF(E234="Муниципальная",I234,IF(E234="Частная",0))</f>
        <v>0</v>
      </c>
      <c r="K234" s="94">
        <f>IF(E234="Муниципальная",0,IF(E234="Частная",I234))</f>
        <v>38.9</v>
      </c>
      <c r="L234" s="93">
        <f t="shared" si="97"/>
        <v>1</v>
      </c>
      <c r="M234" s="93">
        <f t="shared" si="97"/>
        <v>0</v>
      </c>
      <c r="N234" s="93">
        <f t="shared" si="97"/>
        <v>1</v>
      </c>
      <c r="O234" s="93">
        <v>2</v>
      </c>
      <c r="P234" s="93"/>
      <c r="Q234" s="93">
        <f t="shared" si="59"/>
        <v>2</v>
      </c>
      <c r="R234" s="91" t="s">
        <v>32</v>
      </c>
      <c r="S234" s="91" t="s">
        <v>215</v>
      </c>
      <c r="T234" s="35">
        <v>42713</v>
      </c>
      <c r="U234" s="91"/>
      <c r="V234" s="35"/>
      <c r="W234" s="37">
        <v>46022</v>
      </c>
      <c r="X234" s="91" t="s">
        <v>33</v>
      </c>
      <c r="Y234" s="35" t="s">
        <v>65</v>
      </c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s="1" customFormat="1" ht="24.95" customHeight="1" x14ac:dyDescent="0.2">
      <c r="A235" s="92">
        <v>15</v>
      </c>
      <c r="B235" s="91" t="s">
        <v>199</v>
      </c>
      <c r="C235" s="91" t="s">
        <v>214</v>
      </c>
      <c r="D235" s="93" t="s">
        <v>36</v>
      </c>
      <c r="E235" s="91" t="s">
        <v>18</v>
      </c>
      <c r="F235" s="56">
        <v>2</v>
      </c>
      <c r="G235" s="94"/>
      <c r="H235" s="94">
        <v>70.400000000000006</v>
      </c>
      <c r="I235" s="94">
        <f t="shared" si="98"/>
        <v>70.400000000000006</v>
      </c>
      <c r="J235" s="94">
        <f>IF(E235="Муниципальная",I235,IF(E235="Частная",0))</f>
        <v>70.400000000000006</v>
      </c>
      <c r="K235" s="94">
        <f>IF(E235="Муниципальная",0,IF(E235="Частная",I235))</f>
        <v>0</v>
      </c>
      <c r="L235" s="93">
        <f t="shared" si="97"/>
        <v>1</v>
      </c>
      <c r="M235" s="93">
        <f t="shared" si="97"/>
        <v>1</v>
      </c>
      <c r="N235" s="93">
        <f t="shared" si="97"/>
        <v>0</v>
      </c>
      <c r="O235" s="93">
        <v>3</v>
      </c>
      <c r="P235" s="93"/>
      <c r="Q235" s="93">
        <f t="shared" si="59"/>
        <v>3</v>
      </c>
      <c r="R235" s="91" t="s">
        <v>32</v>
      </c>
      <c r="S235" s="91" t="s">
        <v>215</v>
      </c>
      <c r="T235" s="35">
        <v>42713</v>
      </c>
      <c r="U235" s="91"/>
      <c r="V235" s="35"/>
      <c r="W235" s="37">
        <v>46022</v>
      </c>
      <c r="X235" s="91" t="s">
        <v>33</v>
      </c>
      <c r="Y235" s="35" t="s">
        <v>65</v>
      </c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s="6" customFormat="1" ht="24.95" customHeight="1" x14ac:dyDescent="0.2">
      <c r="A236" s="22">
        <v>15</v>
      </c>
      <c r="B236" s="34" t="s">
        <v>199</v>
      </c>
      <c r="C236" s="34" t="s">
        <v>214</v>
      </c>
      <c r="D236" s="57">
        <f>COUNTA(D233:D235)</f>
        <v>3</v>
      </c>
      <c r="E236" s="34" t="s">
        <v>46</v>
      </c>
      <c r="F236" s="58"/>
      <c r="G236" s="59">
        <v>156.4</v>
      </c>
      <c r="H236" s="59">
        <f t="shared" ref="H236:O236" si="99">SUM(H233:H235)</f>
        <v>156.4</v>
      </c>
      <c r="I236" s="59" t="b">
        <f t="shared" si="98"/>
        <v>0</v>
      </c>
      <c r="J236" s="59">
        <f t="shared" si="99"/>
        <v>70.400000000000006</v>
      </c>
      <c r="K236" s="59">
        <f t="shared" si="99"/>
        <v>86</v>
      </c>
      <c r="L236" s="57">
        <f t="shared" si="99"/>
        <v>3</v>
      </c>
      <c r="M236" s="57">
        <f t="shared" si="99"/>
        <v>1</v>
      </c>
      <c r="N236" s="57">
        <f t="shared" si="99"/>
        <v>2</v>
      </c>
      <c r="O236" s="57">
        <f t="shared" si="99"/>
        <v>7</v>
      </c>
      <c r="P236" s="57"/>
      <c r="Q236" s="57">
        <f t="shared" si="59"/>
        <v>7</v>
      </c>
      <c r="R236" s="34"/>
      <c r="S236" s="34" t="s">
        <v>215</v>
      </c>
      <c r="T236" s="42">
        <v>42713</v>
      </c>
      <c r="U236" s="34"/>
      <c r="V236" s="42"/>
      <c r="W236" s="39">
        <v>46022</v>
      </c>
      <c r="X236" s="34" t="s">
        <v>33</v>
      </c>
      <c r="Y236" s="42" t="s">
        <v>65</v>
      </c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</row>
    <row r="237" spans="1:37" s="1" customFormat="1" ht="24.95" customHeight="1" x14ac:dyDescent="0.2">
      <c r="A237" s="92">
        <v>16</v>
      </c>
      <c r="B237" s="91" t="s">
        <v>199</v>
      </c>
      <c r="C237" s="91" t="s">
        <v>216</v>
      </c>
      <c r="D237" s="93" t="s">
        <v>31</v>
      </c>
      <c r="E237" s="91" t="s">
        <v>19</v>
      </c>
      <c r="F237" s="56">
        <v>2</v>
      </c>
      <c r="G237" s="94"/>
      <c r="H237" s="94">
        <v>71.599999999999994</v>
      </c>
      <c r="I237" s="94">
        <f t="shared" si="98"/>
        <v>71.599999999999994</v>
      </c>
      <c r="J237" s="94">
        <f>IF(E237="Муниципальная",I237,IF(E237="Частная",0))</f>
        <v>0</v>
      </c>
      <c r="K237" s="94">
        <f>IF(E237="Муниципальная",0,IF(E237="Частная",I237))</f>
        <v>71.599999999999994</v>
      </c>
      <c r="L237" s="93">
        <f t="shared" ref="L237:N240" si="100">IF(I237&gt;0,1,IF(I237=0,0))</f>
        <v>1</v>
      </c>
      <c r="M237" s="93">
        <f t="shared" si="100"/>
        <v>0</v>
      </c>
      <c r="N237" s="93">
        <f t="shared" si="100"/>
        <v>1</v>
      </c>
      <c r="O237" s="93">
        <v>3</v>
      </c>
      <c r="P237" s="93"/>
      <c r="Q237" s="93">
        <f t="shared" si="59"/>
        <v>3</v>
      </c>
      <c r="R237" s="91" t="s">
        <v>32</v>
      </c>
      <c r="S237" s="91" t="s">
        <v>44</v>
      </c>
      <c r="T237" s="35">
        <v>42713</v>
      </c>
      <c r="U237" s="91"/>
      <c r="V237" s="35"/>
      <c r="W237" s="37">
        <v>46022</v>
      </c>
      <c r="X237" s="91" t="s">
        <v>33</v>
      </c>
      <c r="Y237" s="35" t="s">
        <v>217</v>
      </c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s="1" customFormat="1" ht="24.95" customHeight="1" x14ac:dyDescent="0.2">
      <c r="A238" s="92">
        <v>16</v>
      </c>
      <c r="B238" s="91" t="s">
        <v>199</v>
      </c>
      <c r="C238" s="91" t="s">
        <v>216</v>
      </c>
      <c r="D238" s="93" t="s">
        <v>35</v>
      </c>
      <c r="E238" s="91" t="s">
        <v>19</v>
      </c>
      <c r="F238" s="56">
        <v>2</v>
      </c>
      <c r="G238" s="94"/>
      <c r="H238" s="94">
        <v>80.2</v>
      </c>
      <c r="I238" s="94">
        <f t="shared" si="98"/>
        <v>80.2</v>
      </c>
      <c r="J238" s="94">
        <f>IF(E238="Муниципальная",I238,IF(E238="Частная",0))</f>
        <v>0</v>
      </c>
      <c r="K238" s="94">
        <f>IF(E238="Муниципальная",0,IF(E238="Частная",I238))</f>
        <v>80.2</v>
      </c>
      <c r="L238" s="93">
        <f t="shared" si="100"/>
        <v>1</v>
      </c>
      <c r="M238" s="93">
        <f t="shared" si="100"/>
        <v>0</v>
      </c>
      <c r="N238" s="93">
        <f t="shared" si="100"/>
        <v>1</v>
      </c>
      <c r="O238" s="93">
        <v>5</v>
      </c>
      <c r="P238" s="93"/>
      <c r="Q238" s="93">
        <f t="shared" si="59"/>
        <v>5</v>
      </c>
      <c r="R238" s="91" t="s">
        <v>32</v>
      </c>
      <c r="S238" s="91" t="s">
        <v>44</v>
      </c>
      <c r="T238" s="35">
        <v>42713</v>
      </c>
      <c r="U238" s="91"/>
      <c r="V238" s="35"/>
      <c r="W238" s="37">
        <v>46022</v>
      </c>
      <c r="X238" s="91" t="s">
        <v>33</v>
      </c>
      <c r="Y238" s="35" t="s">
        <v>217</v>
      </c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s="1" customFormat="1" ht="24.95" customHeight="1" x14ac:dyDescent="0.2">
      <c r="A239" s="92">
        <v>16</v>
      </c>
      <c r="B239" s="91" t="s">
        <v>199</v>
      </c>
      <c r="C239" s="91" t="s">
        <v>216</v>
      </c>
      <c r="D239" s="93" t="s">
        <v>36</v>
      </c>
      <c r="E239" s="91" t="s">
        <v>19</v>
      </c>
      <c r="F239" s="56">
        <v>2</v>
      </c>
      <c r="G239" s="94"/>
      <c r="H239" s="94">
        <v>72.5</v>
      </c>
      <c r="I239" s="94">
        <f t="shared" si="98"/>
        <v>72.5</v>
      </c>
      <c r="J239" s="94">
        <f>IF(E239="Муниципальная",I239,IF(E239="Частная",0))</f>
        <v>0</v>
      </c>
      <c r="K239" s="94">
        <f>IF(E239="Муниципальная",0,IF(E239="Частная",I239))</f>
        <v>72.5</v>
      </c>
      <c r="L239" s="93">
        <f t="shared" si="100"/>
        <v>1</v>
      </c>
      <c r="M239" s="93">
        <f t="shared" si="100"/>
        <v>0</v>
      </c>
      <c r="N239" s="93">
        <f t="shared" si="100"/>
        <v>1</v>
      </c>
      <c r="O239" s="93">
        <v>2</v>
      </c>
      <c r="P239" s="93"/>
      <c r="Q239" s="93">
        <f t="shared" si="59"/>
        <v>2</v>
      </c>
      <c r="R239" s="91" t="s">
        <v>32</v>
      </c>
      <c r="S239" s="91" t="s">
        <v>44</v>
      </c>
      <c r="T239" s="35">
        <v>42713</v>
      </c>
      <c r="U239" s="91"/>
      <c r="V239" s="35"/>
      <c r="W239" s="37">
        <v>46022</v>
      </c>
      <c r="X239" s="91" t="s">
        <v>33</v>
      </c>
      <c r="Y239" s="35" t="s">
        <v>217</v>
      </c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s="1" customFormat="1" ht="24.95" customHeight="1" x14ac:dyDescent="0.2">
      <c r="A240" s="92">
        <v>16</v>
      </c>
      <c r="B240" s="91" t="s">
        <v>199</v>
      </c>
      <c r="C240" s="91" t="s">
        <v>216</v>
      </c>
      <c r="D240" s="93" t="s">
        <v>37</v>
      </c>
      <c r="E240" s="91" t="s">
        <v>19</v>
      </c>
      <c r="F240" s="56">
        <v>2</v>
      </c>
      <c r="G240" s="94"/>
      <c r="H240" s="94">
        <v>71.3</v>
      </c>
      <c r="I240" s="94">
        <f t="shared" si="98"/>
        <v>71.3</v>
      </c>
      <c r="J240" s="94">
        <f>IF(E240="Муниципальная",I240,IF(E240="Частная",0))</f>
        <v>0</v>
      </c>
      <c r="K240" s="94">
        <f>IF(E240="Муниципальная",0,IF(E240="Частная",I240))</f>
        <v>71.3</v>
      </c>
      <c r="L240" s="93">
        <f t="shared" si="100"/>
        <v>1</v>
      </c>
      <c r="M240" s="93">
        <f t="shared" si="100"/>
        <v>0</v>
      </c>
      <c r="N240" s="93">
        <f t="shared" si="100"/>
        <v>1</v>
      </c>
      <c r="O240" s="93">
        <v>3</v>
      </c>
      <c r="P240" s="93"/>
      <c r="Q240" s="93">
        <f t="shared" si="59"/>
        <v>3</v>
      </c>
      <c r="R240" s="91" t="s">
        <v>32</v>
      </c>
      <c r="S240" s="91" t="s">
        <v>44</v>
      </c>
      <c r="T240" s="35">
        <v>42713</v>
      </c>
      <c r="U240" s="91"/>
      <c r="V240" s="35"/>
      <c r="W240" s="37">
        <v>46022</v>
      </c>
      <c r="X240" s="91" t="s">
        <v>33</v>
      </c>
      <c r="Y240" s="35" t="s">
        <v>217</v>
      </c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s="6" customFormat="1" ht="24.95" customHeight="1" x14ac:dyDescent="0.2">
      <c r="A241" s="22">
        <v>16</v>
      </c>
      <c r="B241" s="34" t="s">
        <v>199</v>
      </c>
      <c r="C241" s="34" t="s">
        <v>216</v>
      </c>
      <c r="D241" s="57">
        <f>COUNTA(D237:D240)</f>
        <v>4</v>
      </c>
      <c r="E241" s="34" t="s">
        <v>46</v>
      </c>
      <c r="F241" s="58"/>
      <c r="G241" s="59">
        <v>295.60000000000002</v>
      </c>
      <c r="H241" s="59">
        <f t="shared" ref="H241:O241" si="101">SUM(H237:H240)</f>
        <v>295.60000000000002</v>
      </c>
      <c r="I241" s="59">
        <f t="shared" si="101"/>
        <v>295.60000000000002</v>
      </c>
      <c r="J241" s="59">
        <f t="shared" si="101"/>
        <v>0</v>
      </c>
      <c r="K241" s="59">
        <f t="shared" si="101"/>
        <v>295.60000000000002</v>
      </c>
      <c r="L241" s="57">
        <f t="shared" si="101"/>
        <v>4</v>
      </c>
      <c r="M241" s="57">
        <f t="shared" si="101"/>
        <v>0</v>
      </c>
      <c r="N241" s="57">
        <f t="shared" si="101"/>
        <v>4</v>
      </c>
      <c r="O241" s="57">
        <f t="shared" si="101"/>
        <v>13</v>
      </c>
      <c r="P241" s="57"/>
      <c r="Q241" s="57">
        <f t="shared" si="59"/>
        <v>13</v>
      </c>
      <c r="R241" s="34"/>
      <c r="S241" s="34" t="s">
        <v>44</v>
      </c>
      <c r="T241" s="42">
        <v>42713</v>
      </c>
      <c r="U241" s="34"/>
      <c r="V241" s="42"/>
      <c r="W241" s="39">
        <v>46022</v>
      </c>
      <c r="X241" s="34" t="s">
        <v>33</v>
      </c>
      <c r="Y241" s="42" t="s">
        <v>217</v>
      </c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</row>
    <row r="242" spans="1:37" s="1" customFormat="1" ht="24.95" customHeight="1" x14ac:dyDescent="0.2">
      <c r="A242" s="92">
        <v>17</v>
      </c>
      <c r="B242" s="91" t="s">
        <v>199</v>
      </c>
      <c r="C242" s="91" t="s">
        <v>218</v>
      </c>
      <c r="D242" s="93" t="s">
        <v>31</v>
      </c>
      <c r="E242" s="91" t="s">
        <v>19</v>
      </c>
      <c r="F242" s="56">
        <v>1</v>
      </c>
      <c r="G242" s="94"/>
      <c r="H242" s="94">
        <v>34.9</v>
      </c>
      <c r="I242" s="94">
        <f t="shared" ref="I242:I252" si="102">IF(R242="Подлежит расселению",H242,IF(R242="Расселено",0,IF(R242="Пустующие",0,IF(R242="В суде",H242))))</f>
        <v>34.9</v>
      </c>
      <c r="J242" s="94">
        <f t="shared" ref="J242:J252" si="103">IF(E242="Муниципальная",I242,IF(E242="Частная",0))</f>
        <v>0</v>
      </c>
      <c r="K242" s="94">
        <f t="shared" ref="K242:K252" si="104">IF(E242="Муниципальная",0,IF(E242="Частная",I242))</f>
        <v>34.9</v>
      </c>
      <c r="L242" s="93">
        <f t="shared" ref="L242:N252" si="105">IF(I242&gt;0,1,IF(I242=0,0))</f>
        <v>1</v>
      </c>
      <c r="M242" s="93">
        <f t="shared" si="105"/>
        <v>0</v>
      </c>
      <c r="N242" s="93">
        <f t="shared" si="105"/>
        <v>1</v>
      </c>
      <c r="O242" s="93">
        <v>1</v>
      </c>
      <c r="P242" s="93"/>
      <c r="Q242" s="93">
        <f t="shared" ref="Q242:Q284" si="106">O242-P242</f>
        <v>1</v>
      </c>
      <c r="R242" s="91" t="s">
        <v>32</v>
      </c>
      <c r="S242" s="91" t="s">
        <v>215</v>
      </c>
      <c r="T242" s="35">
        <v>42713</v>
      </c>
      <c r="U242" s="91"/>
      <c r="V242" s="35"/>
      <c r="W242" s="37">
        <v>46022</v>
      </c>
      <c r="X242" s="91" t="s">
        <v>33</v>
      </c>
      <c r="Y242" s="35" t="s">
        <v>64</v>
      </c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s="1" customFormat="1" ht="24.95" customHeight="1" x14ac:dyDescent="0.2">
      <c r="A243" s="92">
        <v>17</v>
      </c>
      <c r="B243" s="91" t="s">
        <v>199</v>
      </c>
      <c r="C243" s="91" t="s">
        <v>218</v>
      </c>
      <c r="D243" s="93" t="s">
        <v>35</v>
      </c>
      <c r="E243" s="91" t="s">
        <v>18</v>
      </c>
      <c r="F243" s="56">
        <v>3</v>
      </c>
      <c r="G243" s="94"/>
      <c r="H243" s="94">
        <v>91.2</v>
      </c>
      <c r="I243" s="94">
        <f t="shared" si="102"/>
        <v>91.2</v>
      </c>
      <c r="J243" s="94">
        <f t="shared" si="103"/>
        <v>91.2</v>
      </c>
      <c r="K243" s="94">
        <f t="shared" si="104"/>
        <v>0</v>
      </c>
      <c r="L243" s="93">
        <f t="shared" si="105"/>
        <v>1</v>
      </c>
      <c r="M243" s="93">
        <f t="shared" si="105"/>
        <v>1</v>
      </c>
      <c r="N243" s="93">
        <f t="shared" si="105"/>
        <v>0</v>
      </c>
      <c r="O243" s="93">
        <v>7</v>
      </c>
      <c r="P243" s="93"/>
      <c r="Q243" s="93">
        <f t="shared" si="106"/>
        <v>7</v>
      </c>
      <c r="R243" s="91" t="s">
        <v>32</v>
      </c>
      <c r="S243" s="91" t="s">
        <v>215</v>
      </c>
      <c r="T243" s="35">
        <v>42713</v>
      </c>
      <c r="U243" s="91"/>
      <c r="V243" s="35"/>
      <c r="W243" s="37">
        <v>46022</v>
      </c>
      <c r="X243" s="91" t="s">
        <v>33</v>
      </c>
      <c r="Y243" s="35" t="s">
        <v>64</v>
      </c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s="1" customFormat="1" ht="24.95" customHeight="1" x14ac:dyDescent="0.2">
      <c r="A244" s="92">
        <v>17</v>
      </c>
      <c r="B244" s="91" t="s">
        <v>199</v>
      </c>
      <c r="C244" s="91" t="s">
        <v>218</v>
      </c>
      <c r="D244" s="93" t="s">
        <v>36</v>
      </c>
      <c r="E244" s="91" t="s">
        <v>19</v>
      </c>
      <c r="F244" s="56">
        <v>2</v>
      </c>
      <c r="G244" s="94"/>
      <c r="H244" s="94">
        <v>49.3</v>
      </c>
      <c r="I244" s="94">
        <f t="shared" si="102"/>
        <v>49.3</v>
      </c>
      <c r="J244" s="94">
        <f t="shared" si="103"/>
        <v>0</v>
      </c>
      <c r="K244" s="94">
        <f t="shared" si="104"/>
        <v>49.3</v>
      </c>
      <c r="L244" s="93">
        <f t="shared" si="105"/>
        <v>1</v>
      </c>
      <c r="M244" s="93">
        <f t="shared" si="105"/>
        <v>0</v>
      </c>
      <c r="N244" s="93">
        <f t="shared" si="105"/>
        <v>1</v>
      </c>
      <c r="O244" s="93">
        <v>1</v>
      </c>
      <c r="P244" s="93"/>
      <c r="Q244" s="93">
        <f t="shared" si="106"/>
        <v>1</v>
      </c>
      <c r="R244" s="91" t="s">
        <v>32</v>
      </c>
      <c r="S244" s="91" t="s">
        <v>215</v>
      </c>
      <c r="T244" s="35">
        <v>42713</v>
      </c>
      <c r="U244" s="91"/>
      <c r="V244" s="35"/>
      <c r="W244" s="37">
        <v>46022</v>
      </c>
      <c r="X244" s="91" t="s">
        <v>33</v>
      </c>
      <c r="Y244" s="35" t="s">
        <v>64</v>
      </c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s="1" customFormat="1" ht="24.95" customHeight="1" x14ac:dyDescent="0.2">
      <c r="A245" s="92">
        <v>17</v>
      </c>
      <c r="B245" s="91" t="s">
        <v>199</v>
      </c>
      <c r="C245" s="91" t="s">
        <v>218</v>
      </c>
      <c r="D245" s="93" t="s">
        <v>37</v>
      </c>
      <c r="E245" s="91" t="s">
        <v>19</v>
      </c>
      <c r="F245" s="56">
        <v>1</v>
      </c>
      <c r="G245" s="94"/>
      <c r="H245" s="94">
        <v>34.6</v>
      </c>
      <c r="I245" s="94">
        <f t="shared" si="102"/>
        <v>34.6</v>
      </c>
      <c r="J245" s="94">
        <f t="shared" si="103"/>
        <v>0</v>
      </c>
      <c r="K245" s="94">
        <f t="shared" si="104"/>
        <v>34.6</v>
      </c>
      <c r="L245" s="93">
        <f t="shared" si="105"/>
        <v>1</v>
      </c>
      <c r="M245" s="93">
        <f t="shared" si="105"/>
        <v>0</v>
      </c>
      <c r="N245" s="93">
        <f t="shared" si="105"/>
        <v>1</v>
      </c>
      <c r="O245" s="93">
        <v>2</v>
      </c>
      <c r="P245" s="93"/>
      <c r="Q245" s="93">
        <f t="shared" si="106"/>
        <v>2</v>
      </c>
      <c r="R245" s="91" t="s">
        <v>32</v>
      </c>
      <c r="S245" s="91" t="s">
        <v>215</v>
      </c>
      <c r="T245" s="35">
        <v>42713</v>
      </c>
      <c r="U245" s="91"/>
      <c r="V245" s="35"/>
      <c r="W245" s="37">
        <v>46022</v>
      </c>
      <c r="X245" s="91" t="s">
        <v>33</v>
      </c>
      <c r="Y245" s="35" t="s">
        <v>64</v>
      </c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s="1" customFormat="1" ht="24.95" customHeight="1" x14ac:dyDescent="0.2">
      <c r="A246" s="92">
        <v>17</v>
      </c>
      <c r="B246" s="91" t="s">
        <v>199</v>
      </c>
      <c r="C246" s="91" t="s">
        <v>218</v>
      </c>
      <c r="D246" s="93" t="s">
        <v>38</v>
      </c>
      <c r="E246" s="91" t="s">
        <v>19</v>
      </c>
      <c r="F246" s="56">
        <v>1</v>
      </c>
      <c r="G246" s="94"/>
      <c r="H246" s="94">
        <v>35.9</v>
      </c>
      <c r="I246" s="94">
        <f t="shared" si="102"/>
        <v>35.9</v>
      </c>
      <c r="J246" s="94">
        <f t="shared" si="103"/>
        <v>0</v>
      </c>
      <c r="K246" s="94">
        <f t="shared" si="104"/>
        <v>35.9</v>
      </c>
      <c r="L246" s="93">
        <f t="shared" si="105"/>
        <v>1</v>
      </c>
      <c r="M246" s="93">
        <f t="shared" si="105"/>
        <v>0</v>
      </c>
      <c r="N246" s="93">
        <f t="shared" si="105"/>
        <v>1</v>
      </c>
      <c r="O246" s="93">
        <v>1</v>
      </c>
      <c r="P246" s="93"/>
      <c r="Q246" s="93">
        <f t="shared" si="106"/>
        <v>1</v>
      </c>
      <c r="R246" s="91" t="s">
        <v>32</v>
      </c>
      <c r="S246" s="91" t="s">
        <v>215</v>
      </c>
      <c r="T246" s="35">
        <v>42713</v>
      </c>
      <c r="U246" s="91"/>
      <c r="V246" s="35"/>
      <c r="W246" s="37">
        <v>46022</v>
      </c>
      <c r="X246" s="91" t="s">
        <v>33</v>
      </c>
      <c r="Y246" s="35" t="s">
        <v>64</v>
      </c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s="1" customFormat="1" ht="24.95" customHeight="1" x14ac:dyDescent="0.2">
      <c r="A247" s="92">
        <v>17</v>
      </c>
      <c r="B247" s="91" t="s">
        <v>199</v>
      </c>
      <c r="C247" s="91" t="s">
        <v>218</v>
      </c>
      <c r="D247" s="93" t="s">
        <v>39</v>
      </c>
      <c r="E247" s="91" t="s">
        <v>19</v>
      </c>
      <c r="F247" s="56">
        <v>1</v>
      </c>
      <c r="G247" s="94"/>
      <c r="H247" s="94">
        <v>35.9</v>
      </c>
      <c r="I247" s="94">
        <f t="shared" si="102"/>
        <v>35.9</v>
      </c>
      <c r="J247" s="94">
        <f t="shared" si="103"/>
        <v>0</v>
      </c>
      <c r="K247" s="94">
        <f t="shared" si="104"/>
        <v>35.9</v>
      </c>
      <c r="L247" s="93">
        <f t="shared" si="105"/>
        <v>1</v>
      </c>
      <c r="M247" s="93">
        <f t="shared" si="105"/>
        <v>0</v>
      </c>
      <c r="N247" s="93">
        <f t="shared" si="105"/>
        <v>1</v>
      </c>
      <c r="O247" s="93">
        <v>3</v>
      </c>
      <c r="P247" s="93"/>
      <c r="Q247" s="93">
        <f t="shared" si="106"/>
        <v>3</v>
      </c>
      <c r="R247" s="91" t="s">
        <v>32</v>
      </c>
      <c r="S247" s="91" t="s">
        <v>215</v>
      </c>
      <c r="T247" s="35">
        <v>42713</v>
      </c>
      <c r="U247" s="91"/>
      <c r="V247" s="35"/>
      <c r="W247" s="37">
        <v>46022</v>
      </c>
      <c r="X247" s="91" t="s">
        <v>33</v>
      </c>
      <c r="Y247" s="35" t="s">
        <v>64</v>
      </c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s="1" customFormat="1" ht="24.95" customHeight="1" x14ac:dyDescent="0.2">
      <c r="A248" s="92">
        <v>17</v>
      </c>
      <c r="B248" s="91" t="s">
        <v>199</v>
      </c>
      <c r="C248" s="91" t="s">
        <v>218</v>
      </c>
      <c r="D248" s="93" t="s">
        <v>40</v>
      </c>
      <c r="E248" s="91" t="s">
        <v>19</v>
      </c>
      <c r="F248" s="56">
        <v>2</v>
      </c>
      <c r="G248" s="94"/>
      <c r="H248" s="94">
        <v>50.5</v>
      </c>
      <c r="I248" s="94">
        <f t="shared" si="102"/>
        <v>50.5</v>
      </c>
      <c r="J248" s="94">
        <f t="shared" si="103"/>
        <v>0</v>
      </c>
      <c r="K248" s="94">
        <f t="shared" si="104"/>
        <v>50.5</v>
      </c>
      <c r="L248" s="93">
        <f t="shared" si="105"/>
        <v>1</v>
      </c>
      <c r="M248" s="93">
        <f t="shared" si="105"/>
        <v>0</v>
      </c>
      <c r="N248" s="93">
        <f t="shared" si="105"/>
        <v>1</v>
      </c>
      <c r="O248" s="93">
        <v>1</v>
      </c>
      <c r="P248" s="93"/>
      <c r="Q248" s="93">
        <f t="shared" si="106"/>
        <v>1</v>
      </c>
      <c r="R248" s="91" t="s">
        <v>32</v>
      </c>
      <c r="S248" s="91" t="s">
        <v>215</v>
      </c>
      <c r="T248" s="35">
        <v>42713</v>
      </c>
      <c r="U248" s="91"/>
      <c r="V248" s="35"/>
      <c r="W248" s="37">
        <v>46022</v>
      </c>
      <c r="X248" s="91" t="s">
        <v>33</v>
      </c>
      <c r="Y248" s="35" t="s">
        <v>64</v>
      </c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s="1" customFormat="1" ht="24.95" customHeight="1" x14ac:dyDescent="0.2">
      <c r="A249" s="92">
        <v>17</v>
      </c>
      <c r="B249" s="91" t="s">
        <v>199</v>
      </c>
      <c r="C249" s="91" t="s">
        <v>218</v>
      </c>
      <c r="D249" s="93" t="s">
        <v>41</v>
      </c>
      <c r="E249" s="91" t="s">
        <v>19</v>
      </c>
      <c r="F249" s="56">
        <v>1</v>
      </c>
      <c r="G249" s="94"/>
      <c r="H249" s="94">
        <v>36.200000000000003</v>
      </c>
      <c r="I249" s="94">
        <f t="shared" si="102"/>
        <v>36.200000000000003</v>
      </c>
      <c r="J249" s="94">
        <f t="shared" si="103"/>
        <v>0</v>
      </c>
      <c r="K249" s="94">
        <f t="shared" si="104"/>
        <v>36.200000000000003</v>
      </c>
      <c r="L249" s="93">
        <f t="shared" si="105"/>
        <v>1</v>
      </c>
      <c r="M249" s="93">
        <f t="shared" si="105"/>
        <v>0</v>
      </c>
      <c r="N249" s="93">
        <f t="shared" si="105"/>
        <v>1</v>
      </c>
      <c r="O249" s="93">
        <v>7</v>
      </c>
      <c r="P249" s="93"/>
      <c r="Q249" s="93">
        <f t="shared" si="106"/>
        <v>7</v>
      </c>
      <c r="R249" s="91" t="s">
        <v>32</v>
      </c>
      <c r="S249" s="91" t="s">
        <v>215</v>
      </c>
      <c r="T249" s="35">
        <v>42713</v>
      </c>
      <c r="U249" s="91"/>
      <c r="V249" s="35"/>
      <c r="W249" s="37">
        <v>46022</v>
      </c>
      <c r="X249" s="91" t="s">
        <v>33</v>
      </c>
      <c r="Y249" s="35" t="s">
        <v>64</v>
      </c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s="1" customFormat="1" ht="24.95" customHeight="1" x14ac:dyDescent="0.2">
      <c r="A250" s="92">
        <v>17</v>
      </c>
      <c r="B250" s="91" t="s">
        <v>199</v>
      </c>
      <c r="C250" s="91" t="s">
        <v>218</v>
      </c>
      <c r="D250" s="93" t="s">
        <v>42</v>
      </c>
      <c r="E250" s="91" t="s">
        <v>18</v>
      </c>
      <c r="F250" s="56">
        <v>1</v>
      </c>
      <c r="G250" s="94"/>
      <c r="H250" s="94">
        <v>28.3</v>
      </c>
      <c r="I250" s="94">
        <f t="shared" si="102"/>
        <v>28.3</v>
      </c>
      <c r="J250" s="94">
        <f t="shared" si="103"/>
        <v>28.3</v>
      </c>
      <c r="K250" s="94">
        <f t="shared" si="104"/>
        <v>0</v>
      </c>
      <c r="L250" s="93">
        <f t="shared" si="105"/>
        <v>1</v>
      </c>
      <c r="M250" s="93">
        <f t="shared" si="105"/>
        <v>1</v>
      </c>
      <c r="N250" s="93">
        <f t="shared" si="105"/>
        <v>0</v>
      </c>
      <c r="O250" s="93">
        <v>6</v>
      </c>
      <c r="P250" s="93"/>
      <c r="Q250" s="93">
        <f t="shared" si="106"/>
        <v>6</v>
      </c>
      <c r="R250" s="91" t="s">
        <v>32</v>
      </c>
      <c r="S250" s="91" t="s">
        <v>215</v>
      </c>
      <c r="T250" s="35">
        <v>42713</v>
      </c>
      <c r="U250" s="91"/>
      <c r="V250" s="35"/>
      <c r="W250" s="37">
        <v>46022</v>
      </c>
      <c r="X250" s="91" t="s">
        <v>33</v>
      </c>
      <c r="Y250" s="35" t="s">
        <v>64</v>
      </c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s="1" customFormat="1" ht="24.95" customHeight="1" x14ac:dyDescent="0.2">
      <c r="A251" s="92">
        <v>17</v>
      </c>
      <c r="B251" s="91" t="s">
        <v>199</v>
      </c>
      <c r="C251" s="91" t="s">
        <v>218</v>
      </c>
      <c r="D251" s="93" t="s">
        <v>43</v>
      </c>
      <c r="E251" s="91" t="s">
        <v>18</v>
      </c>
      <c r="F251" s="56">
        <v>1</v>
      </c>
      <c r="G251" s="94"/>
      <c r="H251" s="94">
        <v>36.1</v>
      </c>
      <c r="I251" s="94">
        <f t="shared" si="102"/>
        <v>36.1</v>
      </c>
      <c r="J251" s="94">
        <f t="shared" si="103"/>
        <v>36.1</v>
      </c>
      <c r="K251" s="94">
        <f t="shared" si="104"/>
        <v>0</v>
      </c>
      <c r="L251" s="93">
        <f t="shared" si="105"/>
        <v>1</v>
      </c>
      <c r="M251" s="93">
        <f t="shared" si="105"/>
        <v>1</v>
      </c>
      <c r="N251" s="93">
        <f t="shared" si="105"/>
        <v>0</v>
      </c>
      <c r="O251" s="93">
        <v>2</v>
      </c>
      <c r="P251" s="93"/>
      <c r="Q251" s="93">
        <f t="shared" si="106"/>
        <v>2</v>
      </c>
      <c r="R251" s="91" t="s">
        <v>32</v>
      </c>
      <c r="S251" s="91" t="s">
        <v>215</v>
      </c>
      <c r="T251" s="35">
        <v>42713</v>
      </c>
      <c r="U251" s="91"/>
      <c r="V251" s="35"/>
      <c r="W251" s="37">
        <v>46022</v>
      </c>
      <c r="X251" s="91" t="s">
        <v>33</v>
      </c>
      <c r="Y251" s="35" t="s">
        <v>64</v>
      </c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s="1" customFormat="1" ht="24.95" customHeight="1" x14ac:dyDescent="0.2">
      <c r="A252" s="92">
        <v>17</v>
      </c>
      <c r="B252" s="91" t="s">
        <v>199</v>
      </c>
      <c r="C252" s="91" t="s">
        <v>218</v>
      </c>
      <c r="D252" s="93" t="s">
        <v>44</v>
      </c>
      <c r="E252" s="91" t="s">
        <v>19</v>
      </c>
      <c r="F252" s="56">
        <v>3</v>
      </c>
      <c r="G252" s="94"/>
      <c r="H252" s="94">
        <v>64.8</v>
      </c>
      <c r="I252" s="94">
        <f t="shared" si="102"/>
        <v>64.8</v>
      </c>
      <c r="J252" s="94">
        <f t="shared" si="103"/>
        <v>0</v>
      </c>
      <c r="K252" s="94">
        <f t="shared" si="104"/>
        <v>64.8</v>
      </c>
      <c r="L252" s="93">
        <f t="shared" si="105"/>
        <v>1</v>
      </c>
      <c r="M252" s="93">
        <f t="shared" si="105"/>
        <v>0</v>
      </c>
      <c r="N252" s="93">
        <f t="shared" si="105"/>
        <v>1</v>
      </c>
      <c r="O252" s="93">
        <v>3</v>
      </c>
      <c r="P252" s="93"/>
      <c r="Q252" s="93">
        <f t="shared" si="106"/>
        <v>3</v>
      </c>
      <c r="R252" s="91" t="s">
        <v>32</v>
      </c>
      <c r="S252" s="91" t="s">
        <v>215</v>
      </c>
      <c r="T252" s="35">
        <v>42713</v>
      </c>
      <c r="U252" s="91"/>
      <c r="V252" s="35"/>
      <c r="W252" s="37">
        <v>46022</v>
      </c>
      <c r="X252" s="91" t="s">
        <v>33</v>
      </c>
      <c r="Y252" s="35" t="s">
        <v>64</v>
      </c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s="6" customFormat="1" ht="24.95" customHeight="1" x14ac:dyDescent="0.2">
      <c r="A253" s="22">
        <v>17</v>
      </c>
      <c r="B253" s="34" t="s">
        <v>199</v>
      </c>
      <c r="C253" s="34" t="s">
        <v>218</v>
      </c>
      <c r="D253" s="57">
        <f>COUNTA(D242:D252)</f>
        <v>11</v>
      </c>
      <c r="E253" s="34" t="s">
        <v>46</v>
      </c>
      <c r="F253" s="58"/>
      <c r="G253" s="59">
        <v>565.1</v>
      </c>
      <c r="H253" s="59">
        <f t="shared" ref="H253:O253" si="107">SUM(H242:H252)</f>
        <v>497.7</v>
      </c>
      <c r="I253" s="59">
        <f t="shared" si="107"/>
        <v>497.7</v>
      </c>
      <c r="J253" s="59">
        <f t="shared" si="107"/>
        <v>155.6</v>
      </c>
      <c r="K253" s="59">
        <f t="shared" si="107"/>
        <v>342.1</v>
      </c>
      <c r="L253" s="57">
        <f t="shared" si="107"/>
        <v>11</v>
      </c>
      <c r="M253" s="57">
        <f t="shared" si="107"/>
        <v>3</v>
      </c>
      <c r="N253" s="57">
        <f t="shared" si="107"/>
        <v>8</v>
      </c>
      <c r="O253" s="57">
        <f t="shared" si="107"/>
        <v>34</v>
      </c>
      <c r="P253" s="57"/>
      <c r="Q253" s="57">
        <f t="shared" si="106"/>
        <v>34</v>
      </c>
      <c r="R253" s="34"/>
      <c r="S253" s="34" t="s">
        <v>215</v>
      </c>
      <c r="T253" s="42">
        <v>42713</v>
      </c>
      <c r="U253" s="34"/>
      <c r="V253" s="42"/>
      <c r="W253" s="39">
        <v>46022</v>
      </c>
      <c r="X253" s="34" t="s">
        <v>33</v>
      </c>
      <c r="Y253" s="42" t="s">
        <v>64</v>
      </c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</row>
    <row r="254" spans="1:37" s="1" customFormat="1" ht="24.95" customHeight="1" x14ac:dyDescent="0.2">
      <c r="A254" s="92">
        <v>18</v>
      </c>
      <c r="B254" s="91" t="s">
        <v>199</v>
      </c>
      <c r="C254" s="91" t="s">
        <v>219</v>
      </c>
      <c r="D254" s="93" t="s">
        <v>31</v>
      </c>
      <c r="E254" s="91" t="s">
        <v>19</v>
      </c>
      <c r="F254" s="56">
        <v>2</v>
      </c>
      <c r="G254" s="94"/>
      <c r="H254" s="94">
        <v>77.8</v>
      </c>
      <c r="I254" s="94">
        <f t="shared" ref="I254:I256" si="108">IF(R254="Подлежит расселению",H254,IF(R254="Расселено",0,IF(R254="Пустующие",0,IF(R254="В суде",H254))))</f>
        <v>77.8</v>
      </c>
      <c r="J254" s="94">
        <f>IF(E254="Муниципальная",I254,IF(E254="Частная",0))</f>
        <v>0</v>
      </c>
      <c r="K254" s="94">
        <f>IF(E254="Муниципальная",0,IF(E254="Частная",I254))</f>
        <v>77.8</v>
      </c>
      <c r="L254" s="93">
        <f t="shared" ref="L254:N256" si="109">IF(I254&gt;0,1,IF(I254=0,0))</f>
        <v>1</v>
      </c>
      <c r="M254" s="93">
        <f t="shared" si="109"/>
        <v>0</v>
      </c>
      <c r="N254" s="93">
        <f t="shared" si="109"/>
        <v>1</v>
      </c>
      <c r="O254" s="93">
        <v>3</v>
      </c>
      <c r="P254" s="93"/>
      <c r="Q254" s="93">
        <f t="shared" si="106"/>
        <v>3</v>
      </c>
      <c r="R254" s="91" t="s">
        <v>32</v>
      </c>
      <c r="S254" s="91" t="s">
        <v>44</v>
      </c>
      <c r="T254" s="35">
        <v>42923</v>
      </c>
      <c r="U254" s="91"/>
      <c r="V254" s="35"/>
      <c r="W254" s="35">
        <v>46752</v>
      </c>
      <c r="X254" s="91" t="s">
        <v>33</v>
      </c>
      <c r="Y254" s="35" t="s">
        <v>217</v>
      </c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s="1" customFormat="1" ht="24.95" customHeight="1" x14ac:dyDescent="0.2">
      <c r="A255" s="92">
        <v>18</v>
      </c>
      <c r="B255" s="91" t="s">
        <v>199</v>
      </c>
      <c r="C255" s="91" t="s">
        <v>219</v>
      </c>
      <c r="D255" s="93" t="s">
        <v>35</v>
      </c>
      <c r="E255" s="91" t="s">
        <v>19</v>
      </c>
      <c r="F255" s="56">
        <v>2</v>
      </c>
      <c r="G255" s="94"/>
      <c r="H255" s="94">
        <v>60.9</v>
      </c>
      <c r="I255" s="94">
        <f t="shared" si="108"/>
        <v>60.9</v>
      </c>
      <c r="J255" s="94">
        <f>IF(E255="Муниципальная",I255,IF(E255="Частная",0))</f>
        <v>0</v>
      </c>
      <c r="K255" s="94">
        <f>IF(E255="Муниципальная",0,IF(E255="Частная",I255))</f>
        <v>60.9</v>
      </c>
      <c r="L255" s="93">
        <f t="shared" si="109"/>
        <v>1</v>
      </c>
      <c r="M255" s="93">
        <f t="shared" si="109"/>
        <v>0</v>
      </c>
      <c r="N255" s="93">
        <f t="shared" si="109"/>
        <v>1</v>
      </c>
      <c r="O255" s="93">
        <v>3</v>
      </c>
      <c r="P255" s="93"/>
      <c r="Q255" s="93">
        <f t="shared" si="106"/>
        <v>3</v>
      </c>
      <c r="R255" s="91" t="s">
        <v>32</v>
      </c>
      <c r="S255" s="91" t="s">
        <v>44</v>
      </c>
      <c r="T255" s="35">
        <v>42923</v>
      </c>
      <c r="U255" s="91"/>
      <c r="V255" s="35"/>
      <c r="W255" s="35">
        <v>46752</v>
      </c>
      <c r="X255" s="91" t="s">
        <v>33</v>
      </c>
      <c r="Y255" s="35" t="s">
        <v>217</v>
      </c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s="1" customFormat="1" ht="24.95" customHeight="1" x14ac:dyDescent="0.2">
      <c r="A256" s="92">
        <v>18</v>
      </c>
      <c r="B256" s="91" t="s">
        <v>199</v>
      </c>
      <c r="C256" s="91" t="s">
        <v>219</v>
      </c>
      <c r="D256" s="93" t="s">
        <v>36</v>
      </c>
      <c r="E256" s="91" t="s">
        <v>19</v>
      </c>
      <c r="F256" s="56">
        <v>3</v>
      </c>
      <c r="G256" s="94"/>
      <c r="H256" s="94">
        <v>82.9</v>
      </c>
      <c r="I256" s="94">
        <f t="shared" si="108"/>
        <v>82.9</v>
      </c>
      <c r="J256" s="94">
        <f>IF(E256="Муниципальная",I256,IF(E256="Частная",0))</f>
        <v>0</v>
      </c>
      <c r="K256" s="94">
        <f>IF(E256="Муниципальная",0,IF(E256="Частная",I256))</f>
        <v>82.9</v>
      </c>
      <c r="L256" s="93">
        <f t="shared" si="109"/>
        <v>1</v>
      </c>
      <c r="M256" s="93">
        <f t="shared" si="109"/>
        <v>0</v>
      </c>
      <c r="N256" s="93">
        <f t="shared" si="109"/>
        <v>1</v>
      </c>
      <c r="O256" s="93">
        <v>5</v>
      </c>
      <c r="P256" s="93"/>
      <c r="Q256" s="93">
        <f t="shared" si="106"/>
        <v>5</v>
      </c>
      <c r="R256" s="91" t="s">
        <v>32</v>
      </c>
      <c r="S256" s="91" t="s">
        <v>44</v>
      </c>
      <c r="T256" s="35">
        <v>42923</v>
      </c>
      <c r="U256" s="91"/>
      <c r="V256" s="35"/>
      <c r="W256" s="35">
        <v>46752</v>
      </c>
      <c r="X256" s="91" t="s">
        <v>33</v>
      </c>
      <c r="Y256" s="35" t="s">
        <v>217</v>
      </c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s="6" customFormat="1" ht="24.95" customHeight="1" x14ac:dyDescent="0.2">
      <c r="A257" s="22">
        <v>18</v>
      </c>
      <c r="B257" s="34" t="s">
        <v>199</v>
      </c>
      <c r="C257" s="34" t="s">
        <v>219</v>
      </c>
      <c r="D257" s="57">
        <f>COUNTA(D254:D256)</f>
        <v>3</v>
      </c>
      <c r="E257" s="34" t="s">
        <v>46</v>
      </c>
      <c r="F257" s="58"/>
      <c r="G257" s="59">
        <v>221.6</v>
      </c>
      <c r="H257" s="59">
        <f t="shared" ref="H257:O257" si="110">SUM(H254:H256)</f>
        <v>221.6</v>
      </c>
      <c r="I257" s="59">
        <f t="shared" si="110"/>
        <v>221.6</v>
      </c>
      <c r="J257" s="59">
        <f t="shared" si="110"/>
        <v>0</v>
      </c>
      <c r="K257" s="59">
        <f t="shared" si="110"/>
        <v>221.6</v>
      </c>
      <c r="L257" s="57">
        <f t="shared" si="110"/>
        <v>3</v>
      </c>
      <c r="M257" s="57">
        <f t="shared" si="110"/>
        <v>0</v>
      </c>
      <c r="N257" s="57">
        <f t="shared" si="110"/>
        <v>3</v>
      </c>
      <c r="O257" s="57">
        <f t="shared" si="110"/>
        <v>11</v>
      </c>
      <c r="P257" s="57"/>
      <c r="Q257" s="57">
        <f t="shared" si="106"/>
        <v>11</v>
      </c>
      <c r="R257" s="34"/>
      <c r="S257" s="34" t="s">
        <v>44</v>
      </c>
      <c r="T257" s="42">
        <v>42923</v>
      </c>
      <c r="U257" s="34"/>
      <c r="V257" s="42"/>
      <c r="W257" s="42">
        <v>46752</v>
      </c>
      <c r="X257" s="34" t="s">
        <v>33</v>
      </c>
      <c r="Y257" s="42" t="s">
        <v>217</v>
      </c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</row>
    <row r="258" spans="1:37" s="1" customFormat="1" ht="24.95" customHeight="1" x14ac:dyDescent="0.2">
      <c r="A258" s="92">
        <v>19</v>
      </c>
      <c r="B258" s="91" t="s">
        <v>199</v>
      </c>
      <c r="C258" s="91" t="s">
        <v>220</v>
      </c>
      <c r="D258" s="93" t="s">
        <v>31</v>
      </c>
      <c r="E258" s="91" t="s">
        <v>18</v>
      </c>
      <c r="F258" s="56">
        <v>2</v>
      </c>
      <c r="G258" s="94"/>
      <c r="H258" s="94">
        <v>53.7</v>
      </c>
      <c r="I258" s="94">
        <f t="shared" ref="I258:I262" si="111">IF(R258="Подлежит расселению",H258,IF(R258="Расселено",0,IF(R258="Пустующие",0,IF(R258="В суде",H258))))</f>
        <v>53.7</v>
      </c>
      <c r="J258" s="94">
        <f>IF(E258="Муниципальная",I258,IF(E258="Частная",0))</f>
        <v>53.7</v>
      </c>
      <c r="K258" s="94">
        <f>IF(E258="Муниципальная",0,IF(E258="Частная",I258))</f>
        <v>0</v>
      </c>
      <c r="L258" s="93">
        <f t="shared" ref="L258:N262" si="112">IF(I258&gt;0,1,IF(I258=0,0))</f>
        <v>1</v>
      </c>
      <c r="M258" s="93">
        <f t="shared" si="112"/>
        <v>1</v>
      </c>
      <c r="N258" s="93">
        <f t="shared" si="112"/>
        <v>0</v>
      </c>
      <c r="O258" s="93">
        <v>4</v>
      </c>
      <c r="P258" s="93"/>
      <c r="Q258" s="93">
        <f t="shared" si="106"/>
        <v>4</v>
      </c>
      <c r="R258" s="91" t="s">
        <v>32</v>
      </c>
      <c r="S258" s="91" t="s">
        <v>221</v>
      </c>
      <c r="T258" s="35">
        <v>43049</v>
      </c>
      <c r="U258" s="91"/>
      <c r="V258" s="35"/>
      <c r="W258" s="35">
        <v>46752</v>
      </c>
      <c r="X258" s="91" t="s">
        <v>33</v>
      </c>
      <c r="Y258" s="35" t="s">
        <v>217</v>
      </c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s="1" customFormat="1" ht="24.95" customHeight="1" x14ac:dyDescent="0.2">
      <c r="A259" s="92">
        <v>19</v>
      </c>
      <c r="B259" s="91" t="s">
        <v>199</v>
      </c>
      <c r="C259" s="91" t="s">
        <v>220</v>
      </c>
      <c r="D259" s="93" t="s">
        <v>35</v>
      </c>
      <c r="E259" s="91" t="s">
        <v>19</v>
      </c>
      <c r="F259" s="56">
        <v>2</v>
      </c>
      <c r="G259" s="94"/>
      <c r="H259" s="94">
        <v>42.2</v>
      </c>
      <c r="I259" s="94">
        <f t="shared" si="111"/>
        <v>42.2</v>
      </c>
      <c r="J259" s="94">
        <f>IF(E259="Муниципальная",I259,IF(E259="Частная",0))</f>
        <v>0</v>
      </c>
      <c r="K259" s="94">
        <f>IF(E259="Муниципальная",0,IF(E259="Частная",I259))</f>
        <v>42.2</v>
      </c>
      <c r="L259" s="93">
        <f t="shared" si="112"/>
        <v>1</v>
      </c>
      <c r="M259" s="93">
        <f t="shared" si="112"/>
        <v>0</v>
      </c>
      <c r="N259" s="93">
        <f t="shared" si="112"/>
        <v>1</v>
      </c>
      <c r="O259" s="93">
        <v>1</v>
      </c>
      <c r="P259" s="93"/>
      <c r="Q259" s="93">
        <f t="shared" si="106"/>
        <v>1</v>
      </c>
      <c r="R259" s="91" t="s">
        <v>32</v>
      </c>
      <c r="S259" s="91" t="s">
        <v>221</v>
      </c>
      <c r="T259" s="35">
        <v>43049</v>
      </c>
      <c r="U259" s="91"/>
      <c r="V259" s="35"/>
      <c r="W259" s="35">
        <v>46752</v>
      </c>
      <c r="X259" s="91" t="s">
        <v>33</v>
      </c>
      <c r="Y259" s="35" t="s">
        <v>217</v>
      </c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s="1" customFormat="1" ht="24.95" customHeight="1" x14ac:dyDescent="0.2">
      <c r="A260" s="92">
        <v>19</v>
      </c>
      <c r="B260" s="91" t="s">
        <v>199</v>
      </c>
      <c r="C260" s="91" t="s">
        <v>220</v>
      </c>
      <c r="D260" s="93" t="s">
        <v>36</v>
      </c>
      <c r="E260" s="91" t="s">
        <v>18</v>
      </c>
      <c r="F260" s="56">
        <v>2</v>
      </c>
      <c r="G260" s="94"/>
      <c r="H260" s="94">
        <v>56.6</v>
      </c>
      <c r="I260" s="94">
        <f t="shared" si="111"/>
        <v>56.6</v>
      </c>
      <c r="J260" s="94">
        <f>IF(E260="Муниципальная",I260,IF(E260="Частная",0))</f>
        <v>56.6</v>
      </c>
      <c r="K260" s="94">
        <f>IF(E260="Муниципальная",0,IF(E260="Частная",I260))</f>
        <v>0</v>
      </c>
      <c r="L260" s="93">
        <f t="shared" si="112"/>
        <v>1</v>
      </c>
      <c r="M260" s="93">
        <f t="shared" si="112"/>
        <v>1</v>
      </c>
      <c r="N260" s="93">
        <f t="shared" si="112"/>
        <v>0</v>
      </c>
      <c r="O260" s="93">
        <v>4</v>
      </c>
      <c r="P260" s="93"/>
      <c r="Q260" s="93">
        <f t="shared" si="106"/>
        <v>4</v>
      </c>
      <c r="R260" s="91" t="s">
        <v>32</v>
      </c>
      <c r="S260" s="91" t="s">
        <v>221</v>
      </c>
      <c r="T260" s="35">
        <v>43049</v>
      </c>
      <c r="U260" s="91"/>
      <c r="V260" s="35"/>
      <c r="W260" s="35">
        <v>46752</v>
      </c>
      <c r="X260" s="91" t="s">
        <v>33</v>
      </c>
      <c r="Y260" s="35" t="s">
        <v>217</v>
      </c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s="1" customFormat="1" ht="24.95" customHeight="1" x14ac:dyDescent="0.2">
      <c r="A261" s="92">
        <v>19</v>
      </c>
      <c r="B261" s="91" t="s">
        <v>199</v>
      </c>
      <c r="C261" s="91" t="s">
        <v>220</v>
      </c>
      <c r="D261" s="93" t="s">
        <v>37</v>
      </c>
      <c r="E261" s="91" t="s">
        <v>19</v>
      </c>
      <c r="F261" s="56">
        <v>2</v>
      </c>
      <c r="G261" s="94"/>
      <c r="H261" s="94">
        <v>51.3</v>
      </c>
      <c r="I261" s="94">
        <f t="shared" si="111"/>
        <v>51.3</v>
      </c>
      <c r="J261" s="94">
        <f>IF(E261="Муниципальная",I261,IF(E261="Частная",0))</f>
        <v>0</v>
      </c>
      <c r="K261" s="94">
        <f>IF(E261="Муниципальная",0,IF(E261="Частная",I261))</f>
        <v>51.3</v>
      </c>
      <c r="L261" s="93">
        <f t="shared" si="112"/>
        <v>1</v>
      </c>
      <c r="M261" s="93">
        <f t="shared" si="112"/>
        <v>0</v>
      </c>
      <c r="N261" s="93">
        <f t="shared" si="112"/>
        <v>1</v>
      </c>
      <c r="O261" s="93">
        <v>5</v>
      </c>
      <c r="P261" s="93"/>
      <c r="Q261" s="93">
        <f t="shared" si="106"/>
        <v>5</v>
      </c>
      <c r="R261" s="91" t="s">
        <v>32</v>
      </c>
      <c r="S261" s="91" t="s">
        <v>221</v>
      </c>
      <c r="T261" s="35">
        <v>43049</v>
      </c>
      <c r="U261" s="91"/>
      <c r="V261" s="35"/>
      <c r="W261" s="35">
        <v>46752</v>
      </c>
      <c r="X261" s="91" t="s">
        <v>33</v>
      </c>
      <c r="Y261" s="35" t="s">
        <v>217</v>
      </c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s="1" customFormat="1" ht="24.95" customHeight="1" x14ac:dyDescent="0.2">
      <c r="A262" s="92">
        <v>19</v>
      </c>
      <c r="B262" s="91" t="s">
        <v>199</v>
      </c>
      <c r="C262" s="91" t="s">
        <v>220</v>
      </c>
      <c r="D262" s="93" t="s">
        <v>38</v>
      </c>
      <c r="E262" s="91" t="s">
        <v>19</v>
      </c>
      <c r="F262" s="56">
        <v>3</v>
      </c>
      <c r="G262" s="94"/>
      <c r="H262" s="94">
        <v>127.6</v>
      </c>
      <c r="I262" s="94">
        <f t="shared" si="111"/>
        <v>127.6</v>
      </c>
      <c r="J262" s="94">
        <f>IF(E262="Муниципальная",I262,IF(E262="Частная",0))</f>
        <v>0</v>
      </c>
      <c r="K262" s="94">
        <f>IF(E262="Муниципальная",0,IF(E262="Частная",I262))</f>
        <v>127.6</v>
      </c>
      <c r="L262" s="93">
        <f t="shared" si="112"/>
        <v>1</v>
      </c>
      <c r="M262" s="93">
        <f t="shared" si="112"/>
        <v>0</v>
      </c>
      <c r="N262" s="93">
        <f t="shared" si="112"/>
        <v>1</v>
      </c>
      <c r="O262" s="93">
        <v>3</v>
      </c>
      <c r="P262" s="93"/>
      <c r="Q262" s="93">
        <f t="shared" si="106"/>
        <v>3</v>
      </c>
      <c r="R262" s="91" t="s">
        <v>32</v>
      </c>
      <c r="S262" s="91" t="s">
        <v>221</v>
      </c>
      <c r="T262" s="35">
        <v>43049</v>
      </c>
      <c r="U262" s="91"/>
      <c r="V262" s="35"/>
      <c r="W262" s="35">
        <v>46752</v>
      </c>
      <c r="X262" s="91" t="s">
        <v>33</v>
      </c>
      <c r="Y262" s="35" t="s">
        <v>217</v>
      </c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s="6" customFormat="1" ht="24.95" customHeight="1" x14ac:dyDescent="0.2">
      <c r="A263" s="22">
        <v>19</v>
      </c>
      <c r="B263" s="34" t="s">
        <v>199</v>
      </c>
      <c r="C263" s="34" t="s">
        <v>220</v>
      </c>
      <c r="D263" s="57">
        <f>COUNTA(D258:D262)</f>
        <v>5</v>
      </c>
      <c r="E263" s="34" t="s">
        <v>46</v>
      </c>
      <c r="F263" s="58"/>
      <c r="G263" s="59">
        <v>331.4</v>
      </c>
      <c r="H263" s="59">
        <f t="shared" ref="H263:O263" si="113">SUM(H258:H262)</f>
        <v>331.4</v>
      </c>
      <c r="I263" s="59">
        <f t="shared" si="113"/>
        <v>331.4</v>
      </c>
      <c r="J263" s="59">
        <f t="shared" si="113"/>
        <v>110.30000000000001</v>
      </c>
      <c r="K263" s="59">
        <f t="shared" si="113"/>
        <v>221.1</v>
      </c>
      <c r="L263" s="57">
        <f t="shared" si="113"/>
        <v>5</v>
      </c>
      <c r="M263" s="57">
        <f t="shared" si="113"/>
        <v>2</v>
      </c>
      <c r="N263" s="57">
        <f t="shared" si="113"/>
        <v>3</v>
      </c>
      <c r="O263" s="57">
        <f t="shared" si="113"/>
        <v>17</v>
      </c>
      <c r="P263" s="57"/>
      <c r="Q263" s="57">
        <f t="shared" si="106"/>
        <v>17</v>
      </c>
      <c r="R263" s="34"/>
      <c r="S263" s="34" t="s">
        <v>221</v>
      </c>
      <c r="T263" s="42">
        <v>43049</v>
      </c>
      <c r="U263" s="34"/>
      <c r="V263" s="42"/>
      <c r="W263" s="42">
        <v>46752</v>
      </c>
      <c r="X263" s="34" t="s">
        <v>33</v>
      </c>
      <c r="Y263" s="42" t="s">
        <v>217</v>
      </c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</row>
    <row r="264" spans="1:37" s="19" customFormat="1" ht="24.95" customHeight="1" x14ac:dyDescent="0.2">
      <c r="A264" s="26">
        <v>20</v>
      </c>
      <c r="B264" s="36" t="s">
        <v>199</v>
      </c>
      <c r="C264" s="36" t="s">
        <v>222</v>
      </c>
      <c r="D264" s="64" t="s">
        <v>31</v>
      </c>
      <c r="E264" s="36" t="s">
        <v>19</v>
      </c>
      <c r="F264" s="65">
        <v>3</v>
      </c>
      <c r="G264" s="66"/>
      <c r="H264" s="66">
        <v>74.400000000000006</v>
      </c>
      <c r="I264" s="94">
        <f t="shared" ref="I264:I269" si="114">IF(R264="Подлежит расселению",H264,IF(R264="Расселено",0,IF(R264="Пустующие",0,IF(R264="В суде",H264))))</f>
        <v>74.400000000000006</v>
      </c>
      <c r="J264" s="66">
        <f t="shared" ref="J264:J269" si="115">IF(E264="Муниципальная",I264,IF(E264="Частная",0))</f>
        <v>0</v>
      </c>
      <c r="K264" s="66">
        <f t="shared" ref="K264:K269" si="116">IF(E264="Муниципальная",0,IF(E264="Частная",I264))</f>
        <v>74.400000000000006</v>
      </c>
      <c r="L264" s="64">
        <f t="shared" ref="L264:N269" si="117">IF(I264&gt;0,1,IF(I264=0,0))</f>
        <v>1</v>
      </c>
      <c r="M264" s="64">
        <f t="shared" si="117"/>
        <v>0</v>
      </c>
      <c r="N264" s="64">
        <f t="shared" si="117"/>
        <v>1</v>
      </c>
      <c r="O264" s="64">
        <v>2</v>
      </c>
      <c r="P264" s="64"/>
      <c r="Q264" s="93">
        <f t="shared" si="106"/>
        <v>2</v>
      </c>
      <c r="R264" s="36" t="s">
        <v>32</v>
      </c>
      <c r="S264" s="36" t="s">
        <v>31</v>
      </c>
      <c r="T264" s="37">
        <v>43146</v>
      </c>
      <c r="U264" s="36"/>
      <c r="V264" s="37"/>
      <c r="W264" s="37">
        <v>46022</v>
      </c>
      <c r="X264" s="36" t="s">
        <v>33</v>
      </c>
      <c r="Y264" s="37" t="s">
        <v>217</v>
      </c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</row>
    <row r="265" spans="1:37" s="1" customFormat="1" ht="24.95" customHeight="1" x14ac:dyDescent="0.2">
      <c r="A265" s="26">
        <v>20</v>
      </c>
      <c r="B265" s="91" t="s">
        <v>199</v>
      </c>
      <c r="C265" s="91" t="s">
        <v>222</v>
      </c>
      <c r="D265" s="93" t="s">
        <v>35</v>
      </c>
      <c r="E265" s="91" t="s">
        <v>19</v>
      </c>
      <c r="F265" s="56">
        <v>2</v>
      </c>
      <c r="G265" s="94"/>
      <c r="H265" s="94">
        <v>53.2</v>
      </c>
      <c r="I265" s="94">
        <f t="shared" si="114"/>
        <v>53.2</v>
      </c>
      <c r="J265" s="94">
        <f t="shared" si="115"/>
        <v>0</v>
      </c>
      <c r="K265" s="94">
        <f t="shared" si="116"/>
        <v>53.2</v>
      </c>
      <c r="L265" s="93">
        <f t="shared" si="117"/>
        <v>1</v>
      </c>
      <c r="M265" s="93">
        <f t="shared" si="117"/>
        <v>0</v>
      </c>
      <c r="N265" s="93">
        <f t="shared" si="117"/>
        <v>1</v>
      </c>
      <c r="O265" s="93">
        <v>4</v>
      </c>
      <c r="P265" s="93"/>
      <c r="Q265" s="93">
        <f t="shared" si="106"/>
        <v>4</v>
      </c>
      <c r="R265" s="91" t="s">
        <v>32</v>
      </c>
      <c r="S265" s="91" t="s">
        <v>31</v>
      </c>
      <c r="T265" s="35">
        <v>43146</v>
      </c>
      <c r="U265" s="91"/>
      <c r="V265" s="35"/>
      <c r="W265" s="37">
        <v>46022</v>
      </c>
      <c r="X265" s="91" t="s">
        <v>33</v>
      </c>
      <c r="Y265" s="35" t="s">
        <v>217</v>
      </c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s="1" customFormat="1" ht="24.95" customHeight="1" x14ac:dyDescent="0.2">
      <c r="A266" s="26">
        <v>20</v>
      </c>
      <c r="B266" s="91" t="s">
        <v>199</v>
      </c>
      <c r="C266" s="91" t="s">
        <v>222</v>
      </c>
      <c r="D266" s="93" t="s">
        <v>36</v>
      </c>
      <c r="E266" s="91" t="s">
        <v>19</v>
      </c>
      <c r="F266" s="56">
        <v>1</v>
      </c>
      <c r="G266" s="94"/>
      <c r="H266" s="94">
        <v>35.700000000000003</v>
      </c>
      <c r="I266" s="94">
        <f t="shared" si="114"/>
        <v>35.700000000000003</v>
      </c>
      <c r="J266" s="94">
        <f t="shared" si="115"/>
        <v>0</v>
      </c>
      <c r="K266" s="94">
        <f t="shared" si="116"/>
        <v>35.700000000000003</v>
      </c>
      <c r="L266" s="93">
        <f t="shared" si="117"/>
        <v>1</v>
      </c>
      <c r="M266" s="93">
        <f t="shared" si="117"/>
        <v>0</v>
      </c>
      <c r="N266" s="93">
        <f t="shared" si="117"/>
        <v>1</v>
      </c>
      <c r="O266" s="93">
        <v>4</v>
      </c>
      <c r="P266" s="93"/>
      <c r="Q266" s="93">
        <f t="shared" si="106"/>
        <v>4</v>
      </c>
      <c r="R266" s="91" t="s">
        <v>32</v>
      </c>
      <c r="S266" s="91" t="s">
        <v>31</v>
      </c>
      <c r="T266" s="35">
        <v>43146</v>
      </c>
      <c r="U266" s="91"/>
      <c r="V266" s="35"/>
      <c r="W266" s="37">
        <v>46022</v>
      </c>
      <c r="X266" s="91" t="s">
        <v>33</v>
      </c>
      <c r="Y266" s="35" t="s">
        <v>217</v>
      </c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s="1" customFormat="1" ht="24.95" customHeight="1" x14ac:dyDescent="0.2">
      <c r="A267" s="26">
        <v>20</v>
      </c>
      <c r="B267" s="91" t="s">
        <v>199</v>
      </c>
      <c r="C267" s="91" t="s">
        <v>222</v>
      </c>
      <c r="D267" s="93" t="s">
        <v>37</v>
      </c>
      <c r="E267" s="91" t="s">
        <v>19</v>
      </c>
      <c r="F267" s="56">
        <v>3</v>
      </c>
      <c r="G267" s="94"/>
      <c r="H267" s="94">
        <v>76.599999999999994</v>
      </c>
      <c r="I267" s="94">
        <f t="shared" si="114"/>
        <v>76.599999999999994</v>
      </c>
      <c r="J267" s="94">
        <f t="shared" si="115"/>
        <v>0</v>
      </c>
      <c r="K267" s="94">
        <f t="shared" si="116"/>
        <v>76.599999999999994</v>
      </c>
      <c r="L267" s="93">
        <f t="shared" si="117"/>
        <v>1</v>
      </c>
      <c r="M267" s="93">
        <f t="shared" si="117"/>
        <v>0</v>
      </c>
      <c r="N267" s="93">
        <f t="shared" si="117"/>
        <v>1</v>
      </c>
      <c r="O267" s="93">
        <v>3</v>
      </c>
      <c r="P267" s="93"/>
      <c r="Q267" s="93">
        <f t="shared" si="106"/>
        <v>3</v>
      </c>
      <c r="R267" s="91" t="s">
        <v>32</v>
      </c>
      <c r="S267" s="91" t="s">
        <v>31</v>
      </c>
      <c r="T267" s="35">
        <v>43146</v>
      </c>
      <c r="U267" s="91"/>
      <c r="V267" s="35"/>
      <c r="W267" s="37">
        <v>46022</v>
      </c>
      <c r="X267" s="91" t="s">
        <v>33</v>
      </c>
      <c r="Y267" s="35" t="s">
        <v>217</v>
      </c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s="1" customFormat="1" ht="24.95" customHeight="1" x14ac:dyDescent="0.2">
      <c r="A268" s="26">
        <v>20</v>
      </c>
      <c r="B268" s="91" t="s">
        <v>199</v>
      </c>
      <c r="C268" s="91" t="s">
        <v>222</v>
      </c>
      <c r="D268" s="93" t="s">
        <v>38</v>
      </c>
      <c r="E268" s="91" t="s">
        <v>19</v>
      </c>
      <c r="F268" s="56">
        <v>2</v>
      </c>
      <c r="G268" s="94"/>
      <c r="H268" s="94">
        <v>53.3</v>
      </c>
      <c r="I268" s="94">
        <f t="shared" si="114"/>
        <v>53.3</v>
      </c>
      <c r="J268" s="94">
        <f t="shared" si="115"/>
        <v>0</v>
      </c>
      <c r="K268" s="94">
        <f t="shared" si="116"/>
        <v>53.3</v>
      </c>
      <c r="L268" s="93">
        <f t="shared" si="117"/>
        <v>1</v>
      </c>
      <c r="M268" s="93">
        <f t="shared" si="117"/>
        <v>0</v>
      </c>
      <c r="N268" s="93">
        <f t="shared" si="117"/>
        <v>1</v>
      </c>
      <c r="O268" s="93">
        <v>3</v>
      </c>
      <c r="P268" s="93"/>
      <c r="Q268" s="93">
        <f t="shared" si="106"/>
        <v>3</v>
      </c>
      <c r="R268" s="91" t="s">
        <v>32</v>
      </c>
      <c r="S268" s="91" t="s">
        <v>31</v>
      </c>
      <c r="T268" s="35">
        <v>43146</v>
      </c>
      <c r="U268" s="91"/>
      <c r="V268" s="35"/>
      <c r="W268" s="37">
        <v>46022</v>
      </c>
      <c r="X268" s="91" t="s">
        <v>33</v>
      </c>
      <c r="Y268" s="35" t="s">
        <v>217</v>
      </c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s="1" customFormat="1" ht="24.95" customHeight="1" x14ac:dyDescent="0.2">
      <c r="A269" s="26">
        <v>20</v>
      </c>
      <c r="B269" s="91" t="s">
        <v>199</v>
      </c>
      <c r="C269" s="91" t="s">
        <v>222</v>
      </c>
      <c r="D269" s="93" t="s">
        <v>39</v>
      </c>
      <c r="E269" s="91" t="s">
        <v>19</v>
      </c>
      <c r="F269" s="56">
        <v>1</v>
      </c>
      <c r="G269" s="94"/>
      <c r="H269" s="94">
        <v>35.4</v>
      </c>
      <c r="I269" s="94">
        <f t="shared" si="114"/>
        <v>35.4</v>
      </c>
      <c r="J269" s="94">
        <f t="shared" si="115"/>
        <v>0</v>
      </c>
      <c r="K269" s="94">
        <f t="shared" si="116"/>
        <v>35.4</v>
      </c>
      <c r="L269" s="93">
        <f t="shared" si="117"/>
        <v>1</v>
      </c>
      <c r="M269" s="93">
        <f t="shared" si="117"/>
        <v>0</v>
      </c>
      <c r="N269" s="93">
        <f t="shared" si="117"/>
        <v>1</v>
      </c>
      <c r="O269" s="93">
        <v>3</v>
      </c>
      <c r="P269" s="93"/>
      <c r="Q269" s="93">
        <f t="shared" si="106"/>
        <v>3</v>
      </c>
      <c r="R269" s="91" t="s">
        <v>32</v>
      </c>
      <c r="S269" s="91" t="s">
        <v>31</v>
      </c>
      <c r="T269" s="35">
        <v>43146</v>
      </c>
      <c r="U269" s="91"/>
      <c r="V269" s="35"/>
      <c r="W269" s="37">
        <v>46022</v>
      </c>
      <c r="X269" s="91" t="s">
        <v>33</v>
      </c>
      <c r="Y269" s="35" t="s">
        <v>217</v>
      </c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s="6" customFormat="1" ht="24.95" customHeight="1" x14ac:dyDescent="0.2">
      <c r="A270" s="27">
        <v>20</v>
      </c>
      <c r="B270" s="34" t="s">
        <v>199</v>
      </c>
      <c r="C270" s="34" t="s">
        <v>222</v>
      </c>
      <c r="D270" s="57">
        <f>COUNTA(D264:D269)</f>
        <v>6</v>
      </c>
      <c r="E270" s="34" t="s">
        <v>46</v>
      </c>
      <c r="F270" s="58"/>
      <c r="G270" s="59">
        <v>379.9</v>
      </c>
      <c r="H270" s="59">
        <f t="shared" ref="H270:O270" si="118">SUM(H264:H269)</f>
        <v>328.59999999999997</v>
      </c>
      <c r="I270" s="59">
        <f t="shared" si="118"/>
        <v>328.59999999999997</v>
      </c>
      <c r="J270" s="59">
        <f t="shared" si="118"/>
        <v>0</v>
      </c>
      <c r="K270" s="59">
        <f t="shared" si="118"/>
        <v>328.59999999999997</v>
      </c>
      <c r="L270" s="57">
        <f t="shared" si="118"/>
        <v>6</v>
      </c>
      <c r="M270" s="57">
        <f t="shared" si="118"/>
        <v>0</v>
      </c>
      <c r="N270" s="57">
        <f t="shared" si="118"/>
        <v>6</v>
      </c>
      <c r="O270" s="57">
        <f t="shared" si="118"/>
        <v>19</v>
      </c>
      <c r="P270" s="57"/>
      <c r="Q270" s="57">
        <f t="shared" si="106"/>
        <v>19</v>
      </c>
      <c r="R270" s="34"/>
      <c r="S270" s="34" t="s">
        <v>31</v>
      </c>
      <c r="T270" s="42">
        <v>43146</v>
      </c>
      <c r="U270" s="34"/>
      <c r="V270" s="42"/>
      <c r="W270" s="39">
        <v>46022</v>
      </c>
      <c r="X270" s="34" t="s">
        <v>33</v>
      </c>
      <c r="Y270" s="42" t="s">
        <v>217</v>
      </c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</row>
    <row r="271" spans="1:37" s="1" customFormat="1" ht="33" customHeight="1" x14ac:dyDescent="0.2">
      <c r="A271" s="92">
        <v>21</v>
      </c>
      <c r="B271" s="91" t="s">
        <v>199</v>
      </c>
      <c r="C271" s="91" t="s">
        <v>223</v>
      </c>
      <c r="D271" s="93" t="s">
        <v>31</v>
      </c>
      <c r="E271" s="91" t="s">
        <v>19</v>
      </c>
      <c r="F271" s="56">
        <v>2</v>
      </c>
      <c r="G271" s="94"/>
      <c r="H271" s="94">
        <v>38</v>
      </c>
      <c r="I271" s="94">
        <f t="shared" ref="I271:I282" si="119">IF(R271="Подлежит расселению",H271,IF(R271="Расселено",0,IF(R271="Пустующие",0,IF(R271="В суде",H271))))</f>
        <v>38</v>
      </c>
      <c r="J271" s="94">
        <f t="shared" ref="J271:J282" si="120">IF(E271="Муниципальная",I271,IF(E271="Частная",0))</f>
        <v>0</v>
      </c>
      <c r="K271" s="94">
        <f t="shared" ref="K271:K282" si="121">IF(E271="Муниципальная",0,IF(E271="Частная",I271))</f>
        <v>38</v>
      </c>
      <c r="L271" s="93">
        <f t="shared" ref="L271:N282" si="122">IF(I271&gt;0,1,IF(I271=0,0))</f>
        <v>1</v>
      </c>
      <c r="M271" s="93">
        <f t="shared" si="122"/>
        <v>0</v>
      </c>
      <c r="N271" s="93">
        <f t="shared" si="122"/>
        <v>1</v>
      </c>
      <c r="O271" s="93">
        <v>3</v>
      </c>
      <c r="P271" s="93"/>
      <c r="Q271" s="93">
        <f t="shared" si="106"/>
        <v>3</v>
      </c>
      <c r="R271" s="91" t="s">
        <v>32</v>
      </c>
      <c r="S271" s="91" t="s">
        <v>35</v>
      </c>
      <c r="T271" s="35">
        <v>43146</v>
      </c>
      <c r="U271" s="91"/>
      <c r="V271" s="35"/>
      <c r="W271" s="35">
        <v>47118</v>
      </c>
      <c r="X271" s="91" t="s">
        <v>33</v>
      </c>
      <c r="Y271" s="35" t="s">
        <v>217</v>
      </c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s="1" customFormat="1" ht="24.95" customHeight="1" x14ac:dyDescent="0.2">
      <c r="A272" s="92">
        <v>21</v>
      </c>
      <c r="B272" s="91" t="s">
        <v>199</v>
      </c>
      <c r="C272" s="91" t="s">
        <v>223</v>
      </c>
      <c r="D272" s="93" t="s">
        <v>35</v>
      </c>
      <c r="E272" s="91" t="s">
        <v>19</v>
      </c>
      <c r="F272" s="56">
        <v>2</v>
      </c>
      <c r="G272" s="94"/>
      <c r="H272" s="94">
        <v>48.5</v>
      </c>
      <c r="I272" s="94">
        <f t="shared" si="119"/>
        <v>48.5</v>
      </c>
      <c r="J272" s="94">
        <f t="shared" si="120"/>
        <v>0</v>
      </c>
      <c r="K272" s="94">
        <f t="shared" si="121"/>
        <v>48.5</v>
      </c>
      <c r="L272" s="93">
        <f t="shared" si="122"/>
        <v>1</v>
      </c>
      <c r="M272" s="93">
        <f t="shared" si="122"/>
        <v>0</v>
      </c>
      <c r="N272" s="93">
        <f t="shared" si="122"/>
        <v>1</v>
      </c>
      <c r="O272" s="93">
        <v>4</v>
      </c>
      <c r="P272" s="93"/>
      <c r="Q272" s="93">
        <f t="shared" si="106"/>
        <v>4</v>
      </c>
      <c r="R272" s="91" t="s">
        <v>32</v>
      </c>
      <c r="S272" s="91" t="s">
        <v>35</v>
      </c>
      <c r="T272" s="35">
        <v>43146</v>
      </c>
      <c r="U272" s="91"/>
      <c r="V272" s="35"/>
      <c r="W272" s="35">
        <v>47118</v>
      </c>
      <c r="X272" s="91" t="s">
        <v>33</v>
      </c>
      <c r="Y272" s="35" t="s">
        <v>217</v>
      </c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s="1" customFormat="1" ht="24.95" customHeight="1" x14ac:dyDescent="0.2">
      <c r="A273" s="92">
        <v>21</v>
      </c>
      <c r="B273" s="91" t="s">
        <v>199</v>
      </c>
      <c r="C273" s="91" t="s">
        <v>223</v>
      </c>
      <c r="D273" s="93" t="s">
        <v>36</v>
      </c>
      <c r="E273" s="91" t="s">
        <v>18</v>
      </c>
      <c r="F273" s="56">
        <v>2</v>
      </c>
      <c r="G273" s="94"/>
      <c r="H273" s="94">
        <v>37.200000000000003</v>
      </c>
      <c r="I273" s="94">
        <f t="shared" si="119"/>
        <v>37.200000000000003</v>
      </c>
      <c r="J273" s="94">
        <f t="shared" si="120"/>
        <v>37.200000000000003</v>
      </c>
      <c r="K273" s="94">
        <f t="shared" si="121"/>
        <v>0</v>
      </c>
      <c r="L273" s="93">
        <f t="shared" si="122"/>
        <v>1</v>
      </c>
      <c r="M273" s="93">
        <f t="shared" si="122"/>
        <v>1</v>
      </c>
      <c r="N273" s="93">
        <f t="shared" si="122"/>
        <v>0</v>
      </c>
      <c r="O273" s="93">
        <v>4</v>
      </c>
      <c r="P273" s="93"/>
      <c r="Q273" s="93">
        <f t="shared" si="106"/>
        <v>4</v>
      </c>
      <c r="R273" s="91" t="s">
        <v>32</v>
      </c>
      <c r="S273" s="91" t="s">
        <v>35</v>
      </c>
      <c r="T273" s="35">
        <v>43146</v>
      </c>
      <c r="U273" s="91"/>
      <c r="V273" s="35"/>
      <c r="W273" s="35">
        <v>47118</v>
      </c>
      <c r="X273" s="91" t="s">
        <v>33</v>
      </c>
      <c r="Y273" s="35" t="s">
        <v>217</v>
      </c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s="1" customFormat="1" ht="24.95" customHeight="1" x14ac:dyDescent="0.2">
      <c r="A274" s="92">
        <v>21</v>
      </c>
      <c r="B274" s="91" t="s">
        <v>199</v>
      </c>
      <c r="C274" s="91" t="s">
        <v>223</v>
      </c>
      <c r="D274" s="93" t="s">
        <v>37</v>
      </c>
      <c r="E274" s="91" t="s">
        <v>19</v>
      </c>
      <c r="F274" s="56">
        <v>2</v>
      </c>
      <c r="G274" s="94"/>
      <c r="H274" s="94">
        <v>48.3</v>
      </c>
      <c r="I274" s="94">
        <f t="shared" si="119"/>
        <v>48.3</v>
      </c>
      <c r="J274" s="94">
        <f t="shared" si="120"/>
        <v>0</v>
      </c>
      <c r="K274" s="94">
        <f t="shared" si="121"/>
        <v>48.3</v>
      </c>
      <c r="L274" s="93">
        <f t="shared" si="122"/>
        <v>1</v>
      </c>
      <c r="M274" s="93">
        <f t="shared" si="122"/>
        <v>0</v>
      </c>
      <c r="N274" s="93">
        <f t="shared" si="122"/>
        <v>1</v>
      </c>
      <c r="O274" s="93">
        <v>1</v>
      </c>
      <c r="P274" s="93"/>
      <c r="Q274" s="93">
        <f t="shared" si="106"/>
        <v>1</v>
      </c>
      <c r="R274" s="91" t="s">
        <v>32</v>
      </c>
      <c r="S274" s="91" t="s">
        <v>35</v>
      </c>
      <c r="T274" s="35">
        <v>43146</v>
      </c>
      <c r="U274" s="91"/>
      <c r="V274" s="35"/>
      <c r="W274" s="35">
        <v>47118</v>
      </c>
      <c r="X274" s="91" t="s">
        <v>33</v>
      </c>
      <c r="Y274" s="35" t="s">
        <v>217</v>
      </c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s="1" customFormat="1" ht="24.95" customHeight="1" x14ac:dyDescent="0.2">
      <c r="A275" s="92">
        <v>21</v>
      </c>
      <c r="B275" s="91" t="s">
        <v>199</v>
      </c>
      <c r="C275" s="91" t="s">
        <v>223</v>
      </c>
      <c r="D275" s="93" t="s">
        <v>38</v>
      </c>
      <c r="E275" s="91" t="s">
        <v>19</v>
      </c>
      <c r="F275" s="56">
        <v>2</v>
      </c>
      <c r="G275" s="94"/>
      <c r="H275" s="94">
        <v>37.5</v>
      </c>
      <c r="I275" s="94">
        <f t="shared" si="119"/>
        <v>37.5</v>
      </c>
      <c r="J275" s="94">
        <f t="shared" si="120"/>
        <v>0</v>
      </c>
      <c r="K275" s="94">
        <f t="shared" si="121"/>
        <v>37.5</v>
      </c>
      <c r="L275" s="93">
        <f t="shared" si="122"/>
        <v>1</v>
      </c>
      <c r="M275" s="93">
        <f t="shared" si="122"/>
        <v>0</v>
      </c>
      <c r="N275" s="93">
        <f t="shared" si="122"/>
        <v>1</v>
      </c>
      <c r="O275" s="93">
        <v>1</v>
      </c>
      <c r="P275" s="93"/>
      <c r="Q275" s="93">
        <f t="shared" si="106"/>
        <v>1</v>
      </c>
      <c r="R275" s="91" t="s">
        <v>32</v>
      </c>
      <c r="S275" s="91" t="s">
        <v>35</v>
      </c>
      <c r="T275" s="35">
        <v>43146</v>
      </c>
      <c r="U275" s="91"/>
      <c r="V275" s="35"/>
      <c r="W275" s="35">
        <v>47118</v>
      </c>
      <c r="X275" s="91" t="s">
        <v>33</v>
      </c>
      <c r="Y275" s="35" t="s">
        <v>217</v>
      </c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s="1" customFormat="1" ht="24.95" customHeight="1" x14ac:dyDescent="0.2">
      <c r="A276" s="92">
        <v>21</v>
      </c>
      <c r="B276" s="91" t="s">
        <v>199</v>
      </c>
      <c r="C276" s="91" t="s">
        <v>223</v>
      </c>
      <c r="D276" s="93" t="s">
        <v>39</v>
      </c>
      <c r="E276" s="91" t="s">
        <v>18</v>
      </c>
      <c r="F276" s="56">
        <v>2</v>
      </c>
      <c r="G276" s="94"/>
      <c r="H276" s="94">
        <v>38.299999999999997</v>
      </c>
      <c r="I276" s="94">
        <f t="shared" si="119"/>
        <v>38.299999999999997</v>
      </c>
      <c r="J276" s="94">
        <f t="shared" si="120"/>
        <v>38.299999999999997</v>
      </c>
      <c r="K276" s="94">
        <f t="shared" si="121"/>
        <v>0</v>
      </c>
      <c r="L276" s="93">
        <f t="shared" si="122"/>
        <v>1</v>
      </c>
      <c r="M276" s="93">
        <f t="shared" si="122"/>
        <v>1</v>
      </c>
      <c r="N276" s="93">
        <f t="shared" si="122"/>
        <v>0</v>
      </c>
      <c r="O276" s="93">
        <v>3</v>
      </c>
      <c r="P276" s="93"/>
      <c r="Q276" s="93">
        <f t="shared" si="106"/>
        <v>3</v>
      </c>
      <c r="R276" s="91" t="s">
        <v>32</v>
      </c>
      <c r="S276" s="91" t="s">
        <v>35</v>
      </c>
      <c r="T276" s="35">
        <v>43146</v>
      </c>
      <c r="U276" s="91"/>
      <c r="V276" s="35"/>
      <c r="W276" s="35">
        <v>47118</v>
      </c>
      <c r="X276" s="91" t="s">
        <v>33</v>
      </c>
      <c r="Y276" s="35" t="s">
        <v>217</v>
      </c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s="1" customFormat="1" ht="24.95" customHeight="1" x14ac:dyDescent="0.2">
      <c r="A277" s="92">
        <v>21</v>
      </c>
      <c r="B277" s="91" t="s">
        <v>199</v>
      </c>
      <c r="C277" s="91" t="s">
        <v>223</v>
      </c>
      <c r="D277" s="93" t="s">
        <v>40</v>
      </c>
      <c r="E277" s="91" t="s">
        <v>18</v>
      </c>
      <c r="F277" s="56">
        <v>2</v>
      </c>
      <c r="G277" s="94"/>
      <c r="H277" s="94">
        <v>36.9</v>
      </c>
      <c r="I277" s="94">
        <f t="shared" si="119"/>
        <v>36.9</v>
      </c>
      <c r="J277" s="94">
        <f t="shared" si="120"/>
        <v>36.9</v>
      </c>
      <c r="K277" s="94">
        <f t="shared" si="121"/>
        <v>0</v>
      </c>
      <c r="L277" s="93">
        <f t="shared" si="122"/>
        <v>1</v>
      </c>
      <c r="M277" s="93">
        <f t="shared" si="122"/>
        <v>1</v>
      </c>
      <c r="N277" s="93">
        <f t="shared" si="122"/>
        <v>0</v>
      </c>
      <c r="O277" s="93">
        <v>5</v>
      </c>
      <c r="P277" s="93"/>
      <c r="Q277" s="93">
        <f t="shared" si="106"/>
        <v>5</v>
      </c>
      <c r="R277" s="91" t="s">
        <v>32</v>
      </c>
      <c r="S277" s="91" t="s">
        <v>35</v>
      </c>
      <c r="T277" s="35">
        <v>43146</v>
      </c>
      <c r="U277" s="91"/>
      <c r="V277" s="35"/>
      <c r="W277" s="35">
        <v>47118</v>
      </c>
      <c r="X277" s="91" t="s">
        <v>33</v>
      </c>
      <c r="Y277" s="35" t="s">
        <v>217</v>
      </c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s="1" customFormat="1" ht="24.95" customHeight="1" x14ac:dyDescent="0.2">
      <c r="A278" s="92">
        <v>21</v>
      </c>
      <c r="B278" s="91" t="s">
        <v>199</v>
      </c>
      <c r="C278" s="91" t="s">
        <v>223</v>
      </c>
      <c r="D278" s="93" t="s">
        <v>41</v>
      </c>
      <c r="E278" s="91" t="s">
        <v>19</v>
      </c>
      <c r="F278" s="56">
        <v>2</v>
      </c>
      <c r="G278" s="94"/>
      <c r="H278" s="94">
        <v>37.1</v>
      </c>
      <c r="I278" s="94">
        <f t="shared" si="119"/>
        <v>37.1</v>
      </c>
      <c r="J278" s="94">
        <f t="shared" si="120"/>
        <v>0</v>
      </c>
      <c r="K278" s="94">
        <f t="shared" si="121"/>
        <v>37.1</v>
      </c>
      <c r="L278" s="93">
        <f t="shared" si="122"/>
        <v>1</v>
      </c>
      <c r="M278" s="93">
        <f t="shared" si="122"/>
        <v>0</v>
      </c>
      <c r="N278" s="93">
        <f t="shared" si="122"/>
        <v>1</v>
      </c>
      <c r="O278" s="93">
        <v>6</v>
      </c>
      <c r="P278" s="93"/>
      <c r="Q278" s="93">
        <f t="shared" si="106"/>
        <v>6</v>
      </c>
      <c r="R278" s="91" t="s">
        <v>32</v>
      </c>
      <c r="S278" s="91" t="s">
        <v>35</v>
      </c>
      <c r="T278" s="35">
        <v>43146</v>
      </c>
      <c r="U278" s="91"/>
      <c r="V278" s="35"/>
      <c r="W278" s="35">
        <v>47118</v>
      </c>
      <c r="X278" s="91" t="s">
        <v>33</v>
      </c>
      <c r="Y278" s="35" t="s">
        <v>217</v>
      </c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s="1" customFormat="1" ht="24.95" customHeight="1" x14ac:dyDescent="0.2">
      <c r="A279" s="92">
        <v>21</v>
      </c>
      <c r="B279" s="91" t="s">
        <v>199</v>
      </c>
      <c r="C279" s="91" t="s">
        <v>223</v>
      </c>
      <c r="D279" s="93" t="s">
        <v>42</v>
      </c>
      <c r="E279" s="91" t="s">
        <v>18</v>
      </c>
      <c r="F279" s="56">
        <v>2</v>
      </c>
      <c r="G279" s="94"/>
      <c r="H279" s="94">
        <v>48.4</v>
      </c>
      <c r="I279" s="94">
        <f t="shared" si="119"/>
        <v>48.4</v>
      </c>
      <c r="J279" s="94">
        <f t="shared" si="120"/>
        <v>48.4</v>
      </c>
      <c r="K279" s="94">
        <f t="shared" si="121"/>
        <v>0</v>
      </c>
      <c r="L279" s="93">
        <f t="shared" si="122"/>
        <v>1</v>
      </c>
      <c r="M279" s="93">
        <f t="shared" si="122"/>
        <v>1</v>
      </c>
      <c r="N279" s="93">
        <f t="shared" si="122"/>
        <v>0</v>
      </c>
      <c r="O279" s="93">
        <v>2</v>
      </c>
      <c r="P279" s="93"/>
      <c r="Q279" s="93">
        <f t="shared" si="106"/>
        <v>2</v>
      </c>
      <c r="R279" s="91" t="s">
        <v>32</v>
      </c>
      <c r="S279" s="91" t="s">
        <v>35</v>
      </c>
      <c r="T279" s="35">
        <v>43146</v>
      </c>
      <c r="U279" s="91"/>
      <c r="V279" s="35"/>
      <c r="W279" s="35">
        <v>47118</v>
      </c>
      <c r="X279" s="91" t="s">
        <v>33</v>
      </c>
      <c r="Y279" s="35" t="s">
        <v>217</v>
      </c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s="1" customFormat="1" ht="24.95" customHeight="1" x14ac:dyDescent="0.2">
      <c r="A280" s="92">
        <v>21</v>
      </c>
      <c r="B280" s="91" t="s">
        <v>199</v>
      </c>
      <c r="C280" s="91" t="s">
        <v>223</v>
      </c>
      <c r="D280" s="93" t="s">
        <v>43</v>
      </c>
      <c r="E280" s="91" t="s">
        <v>18</v>
      </c>
      <c r="F280" s="56">
        <v>2</v>
      </c>
      <c r="G280" s="94"/>
      <c r="H280" s="94">
        <v>36.9</v>
      </c>
      <c r="I280" s="94">
        <f t="shared" si="119"/>
        <v>36.9</v>
      </c>
      <c r="J280" s="94">
        <f t="shared" si="120"/>
        <v>36.9</v>
      </c>
      <c r="K280" s="94">
        <f t="shared" si="121"/>
        <v>0</v>
      </c>
      <c r="L280" s="93">
        <f t="shared" si="122"/>
        <v>1</v>
      </c>
      <c r="M280" s="93">
        <f t="shared" si="122"/>
        <v>1</v>
      </c>
      <c r="N280" s="93">
        <f t="shared" si="122"/>
        <v>0</v>
      </c>
      <c r="O280" s="93">
        <v>2</v>
      </c>
      <c r="P280" s="93"/>
      <c r="Q280" s="93">
        <f t="shared" si="106"/>
        <v>2</v>
      </c>
      <c r="R280" s="91" t="s">
        <v>32</v>
      </c>
      <c r="S280" s="91" t="s">
        <v>35</v>
      </c>
      <c r="T280" s="35">
        <v>43146</v>
      </c>
      <c r="U280" s="91"/>
      <c r="V280" s="35"/>
      <c r="W280" s="35">
        <v>47118</v>
      </c>
      <c r="X280" s="91" t="s">
        <v>33</v>
      </c>
      <c r="Y280" s="35" t="s">
        <v>217</v>
      </c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s="1" customFormat="1" ht="24.95" customHeight="1" x14ac:dyDescent="0.2">
      <c r="A281" s="92">
        <v>21</v>
      </c>
      <c r="B281" s="91" t="s">
        <v>199</v>
      </c>
      <c r="C281" s="91" t="s">
        <v>223</v>
      </c>
      <c r="D281" s="93" t="s">
        <v>44</v>
      </c>
      <c r="E281" s="91" t="s">
        <v>18</v>
      </c>
      <c r="F281" s="56">
        <v>4</v>
      </c>
      <c r="G281" s="94"/>
      <c r="H281" s="94">
        <v>80.599999999999994</v>
      </c>
      <c r="I281" s="94">
        <f t="shared" si="119"/>
        <v>80.599999999999994</v>
      </c>
      <c r="J281" s="94">
        <f t="shared" si="120"/>
        <v>80.599999999999994</v>
      </c>
      <c r="K281" s="94">
        <f t="shared" si="121"/>
        <v>0</v>
      </c>
      <c r="L281" s="93">
        <f t="shared" si="122"/>
        <v>1</v>
      </c>
      <c r="M281" s="93">
        <f t="shared" si="122"/>
        <v>1</v>
      </c>
      <c r="N281" s="93">
        <f t="shared" si="122"/>
        <v>0</v>
      </c>
      <c r="O281" s="93">
        <v>5</v>
      </c>
      <c r="P281" s="93"/>
      <c r="Q281" s="93">
        <f t="shared" si="106"/>
        <v>5</v>
      </c>
      <c r="R281" s="91" t="s">
        <v>32</v>
      </c>
      <c r="S281" s="91" t="s">
        <v>35</v>
      </c>
      <c r="T281" s="35">
        <v>43146</v>
      </c>
      <c r="U281" s="91"/>
      <c r="V281" s="35"/>
      <c r="W281" s="35">
        <v>47118</v>
      </c>
      <c r="X281" s="91" t="s">
        <v>33</v>
      </c>
      <c r="Y281" s="35" t="s">
        <v>217</v>
      </c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s="1" customFormat="1" ht="24.95" customHeight="1" x14ac:dyDescent="0.2">
      <c r="A282" s="92">
        <v>21</v>
      </c>
      <c r="B282" s="91" t="s">
        <v>199</v>
      </c>
      <c r="C282" s="91" t="s">
        <v>223</v>
      </c>
      <c r="D282" s="93" t="s">
        <v>45</v>
      </c>
      <c r="E282" s="91" t="s">
        <v>18</v>
      </c>
      <c r="F282" s="56">
        <v>2</v>
      </c>
      <c r="G282" s="94"/>
      <c r="H282" s="94">
        <v>58.6</v>
      </c>
      <c r="I282" s="94">
        <f t="shared" si="119"/>
        <v>58.6</v>
      </c>
      <c r="J282" s="94">
        <f t="shared" si="120"/>
        <v>58.6</v>
      </c>
      <c r="K282" s="94">
        <f t="shared" si="121"/>
        <v>0</v>
      </c>
      <c r="L282" s="93">
        <f t="shared" si="122"/>
        <v>1</v>
      </c>
      <c r="M282" s="93">
        <f t="shared" si="122"/>
        <v>1</v>
      </c>
      <c r="N282" s="93">
        <f t="shared" si="122"/>
        <v>0</v>
      </c>
      <c r="O282" s="93">
        <v>2</v>
      </c>
      <c r="P282" s="93"/>
      <c r="Q282" s="93">
        <f t="shared" si="106"/>
        <v>2</v>
      </c>
      <c r="R282" s="91" t="s">
        <v>32</v>
      </c>
      <c r="S282" s="91" t="s">
        <v>35</v>
      </c>
      <c r="T282" s="35">
        <v>43146</v>
      </c>
      <c r="U282" s="91"/>
      <c r="V282" s="35"/>
      <c r="W282" s="35">
        <v>47118</v>
      </c>
      <c r="X282" s="91" t="s">
        <v>33</v>
      </c>
      <c r="Y282" s="35" t="s">
        <v>217</v>
      </c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s="6" customFormat="1" ht="24.95" customHeight="1" x14ac:dyDescent="0.2">
      <c r="A283" s="22">
        <v>21</v>
      </c>
      <c r="B283" s="34" t="s">
        <v>199</v>
      </c>
      <c r="C283" s="34" t="s">
        <v>223</v>
      </c>
      <c r="D283" s="57">
        <f>COUNTA(D271:D282)</f>
        <v>12</v>
      </c>
      <c r="E283" s="34" t="s">
        <v>46</v>
      </c>
      <c r="F283" s="58"/>
      <c r="G283" s="59">
        <v>643.5</v>
      </c>
      <c r="H283" s="59">
        <f t="shared" ref="H283:O283" si="123">SUM(H271:H282)</f>
        <v>546.29999999999995</v>
      </c>
      <c r="I283" s="59">
        <f t="shared" si="123"/>
        <v>546.29999999999995</v>
      </c>
      <c r="J283" s="59">
        <f t="shared" si="123"/>
        <v>336.90000000000003</v>
      </c>
      <c r="K283" s="59">
        <f t="shared" si="123"/>
        <v>209.4</v>
      </c>
      <c r="L283" s="57">
        <f t="shared" si="123"/>
        <v>12</v>
      </c>
      <c r="M283" s="57">
        <f t="shared" si="123"/>
        <v>7</v>
      </c>
      <c r="N283" s="57">
        <f t="shared" si="123"/>
        <v>5</v>
      </c>
      <c r="O283" s="57">
        <f t="shared" si="123"/>
        <v>38</v>
      </c>
      <c r="P283" s="57"/>
      <c r="Q283" s="57">
        <f t="shared" si="106"/>
        <v>38</v>
      </c>
      <c r="R283" s="34"/>
      <c r="S283" s="34" t="s">
        <v>35</v>
      </c>
      <c r="T283" s="42">
        <v>43146</v>
      </c>
      <c r="U283" s="34"/>
      <c r="V283" s="42"/>
      <c r="W283" s="42">
        <v>47118</v>
      </c>
      <c r="X283" s="34" t="s">
        <v>33</v>
      </c>
      <c r="Y283" s="42" t="s">
        <v>217</v>
      </c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</row>
    <row r="284" spans="1:37" s="9" customFormat="1" ht="24.95" customHeight="1" x14ac:dyDescent="0.2">
      <c r="A284" s="23">
        <v>21</v>
      </c>
      <c r="B284" s="13" t="s">
        <v>199</v>
      </c>
      <c r="C284" s="13" t="s">
        <v>69</v>
      </c>
      <c r="D284" s="61">
        <f>SUMIF($E$156:$E$283,"Итого по дому",D156:D284)</f>
        <v>111</v>
      </c>
      <c r="E284" s="13" t="s">
        <v>46</v>
      </c>
      <c r="F284" s="62"/>
      <c r="G284" s="63">
        <f>SUMIF($E$156:$E$283,"Итого по дому",G156:G284)</f>
        <v>6023.0999999999995</v>
      </c>
      <c r="H284" s="63">
        <f t="shared" ref="H284:O284" si="124">SUMIF($E$150:$E$283,"Итого по дому",H150:H284)</f>
        <v>5663.0000000000009</v>
      </c>
      <c r="I284" s="63">
        <f t="shared" si="124"/>
        <v>5506.6</v>
      </c>
      <c r="J284" s="63">
        <f t="shared" si="124"/>
        <v>1600.6</v>
      </c>
      <c r="K284" s="63">
        <f t="shared" si="124"/>
        <v>4062.3999999999996</v>
      </c>
      <c r="L284" s="61">
        <f t="shared" si="124"/>
        <v>114</v>
      </c>
      <c r="M284" s="61">
        <f t="shared" si="124"/>
        <v>32</v>
      </c>
      <c r="N284" s="61">
        <f t="shared" si="124"/>
        <v>82</v>
      </c>
      <c r="O284" s="61">
        <f t="shared" si="124"/>
        <v>377</v>
      </c>
      <c r="P284" s="61"/>
      <c r="Q284" s="61">
        <f t="shared" si="106"/>
        <v>377</v>
      </c>
      <c r="R284" s="12"/>
      <c r="S284" s="12"/>
      <c r="T284" s="13"/>
      <c r="U284" s="12"/>
      <c r="V284" s="13"/>
      <c r="W284" s="12"/>
      <c r="X284" s="13"/>
      <c r="Y284" s="13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6" spans="1:37" x14ac:dyDescent="0.25">
      <c r="A286" s="96" t="s">
        <v>299</v>
      </c>
    </row>
  </sheetData>
  <mergeCells count="19">
    <mergeCell ref="A12:W12"/>
    <mergeCell ref="A14:A15"/>
    <mergeCell ref="B14:B15"/>
    <mergeCell ref="C14:C15"/>
    <mergeCell ref="D14:D15"/>
    <mergeCell ref="E14:E15"/>
    <mergeCell ref="F14:F15"/>
    <mergeCell ref="G14:G15"/>
    <mergeCell ref="H14:H15"/>
    <mergeCell ref="I14:K14"/>
    <mergeCell ref="Y14:Y15"/>
    <mergeCell ref="Z14:AE14"/>
    <mergeCell ref="AF14:AK14"/>
    <mergeCell ref="L14:N14"/>
    <mergeCell ref="O14:Q14"/>
    <mergeCell ref="R14:R15"/>
    <mergeCell ref="S14:T14"/>
    <mergeCell ref="U14:W14"/>
    <mergeCell ref="X14:X1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9"/>
  <sheetViews>
    <sheetView tabSelected="1" view="pageBreakPreview" zoomScale="80" zoomScaleNormal="100" zoomScaleSheetLayoutView="80" workbookViewId="0">
      <selection activeCell="X12" sqref="X12"/>
    </sheetView>
  </sheetViews>
  <sheetFormatPr defaultRowHeight="15" outlineLevelRow="1" outlineLevelCol="1" x14ac:dyDescent="0.25"/>
  <cols>
    <col min="1" max="1" width="6.7109375" style="21" customWidth="1"/>
    <col min="2" max="2" width="16.140625" style="20" customWidth="1"/>
    <col min="3" max="3" width="24.28515625" style="20" customWidth="1"/>
    <col min="4" max="4" width="11" style="46" customWidth="1"/>
    <col min="5" max="5" width="16.85546875" style="20" customWidth="1" outlineLevel="1"/>
    <col min="6" max="6" width="9.140625" style="20" customWidth="1" outlineLevel="1" collapsed="1"/>
    <col min="7" max="7" width="10.28515625" style="45" bestFit="1" customWidth="1"/>
    <col min="8" max="8" width="10.140625" style="53" bestFit="1" customWidth="1"/>
    <col min="9" max="9" width="11.7109375" style="53" customWidth="1"/>
    <col min="10" max="10" width="10.140625" style="53" bestFit="1" customWidth="1"/>
    <col min="11" max="11" width="13.42578125" style="53" customWidth="1"/>
    <col min="12" max="15" width="9.140625" style="46"/>
    <col min="16" max="16" width="10.42578125" style="46" customWidth="1"/>
    <col min="17" max="17" width="9.140625" style="46" customWidth="1"/>
    <col min="18" max="18" width="9.5703125" style="20" customWidth="1" outlineLevel="1"/>
    <col min="19" max="19" width="7.85546875" style="21" customWidth="1"/>
    <col min="20" max="20" width="14" style="21" customWidth="1"/>
    <col min="21" max="21" width="10.5703125" style="21" customWidth="1"/>
    <col min="22" max="22" width="12.85546875" style="21" customWidth="1"/>
    <col min="23" max="23" width="14.140625" style="20" customWidth="1"/>
    <col min="24" max="24" width="10.28515625" style="20" customWidth="1" outlineLevel="1"/>
    <col min="25" max="25" width="12.5703125" style="20" customWidth="1"/>
    <col min="26" max="26" width="21.7109375" style="20" customWidth="1"/>
    <col min="27" max="37" width="15.28515625" style="20" customWidth="1"/>
    <col min="38" max="16384" width="9.140625" style="20"/>
  </cols>
  <sheetData>
    <row r="1" spans="1:37" s="75" customFormat="1" ht="18.75" outlineLevel="1" x14ac:dyDescent="0.3">
      <c r="A1" s="76"/>
      <c r="D1" s="77"/>
      <c r="G1" s="78"/>
      <c r="H1" s="79"/>
      <c r="I1" s="79"/>
      <c r="J1" s="79"/>
      <c r="K1" s="79"/>
      <c r="L1" s="77"/>
      <c r="M1" s="77"/>
      <c r="N1" s="77"/>
      <c r="O1" s="77"/>
      <c r="P1" s="77"/>
      <c r="Q1" s="77"/>
      <c r="R1" s="74" t="s">
        <v>281</v>
      </c>
      <c r="S1" s="76"/>
      <c r="T1" s="76"/>
      <c r="U1" s="76"/>
      <c r="V1" s="76"/>
    </row>
    <row r="2" spans="1:37" s="75" customFormat="1" ht="18.75" outlineLevel="1" x14ac:dyDescent="0.3">
      <c r="A2" s="76"/>
      <c r="D2" s="77"/>
      <c r="G2" s="78"/>
      <c r="H2" s="79"/>
      <c r="I2" s="79"/>
      <c r="J2" s="79"/>
      <c r="K2" s="79"/>
      <c r="L2" s="77"/>
      <c r="M2" s="77"/>
      <c r="N2" s="77"/>
      <c r="O2" s="77"/>
      <c r="P2" s="77"/>
      <c r="Q2" s="77"/>
      <c r="S2" s="76"/>
      <c r="T2" s="76"/>
      <c r="U2" s="76"/>
      <c r="V2" s="76"/>
    </row>
    <row r="3" spans="1:37" s="75" customFormat="1" ht="18.75" outlineLevel="1" x14ac:dyDescent="0.3">
      <c r="A3" s="76"/>
      <c r="D3" s="77"/>
      <c r="G3" s="78"/>
      <c r="H3" s="79"/>
      <c r="I3" s="79"/>
      <c r="J3" s="79"/>
      <c r="K3" s="79"/>
      <c r="L3" s="77"/>
      <c r="M3" s="77"/>
      <c r="N3" s="77"/>
      <c r="O3" s="77"/>
      <c r="P3" s="77"/>
      <c r="Q3" s="77"/>
      <c r="R3" s="75" t="s">
        <v>294</v>
      </c>
      <c r="S3" s="76"/>
      <c r="T3" s="76"/>
      <c r="U3" s="76"/>
      <c r="V3" s="76"/>
    </row>
    <row r="4" spans="1:37" s="75" customFormat="1" ht="18.75" outlineLevel="1" x14ac:dyDescent="0.3">
      <c r="A4" s="76"/>
      <c r="D4" s="77"/>
      <c r="G4" s="78"/>
      <c r="H4" s="79"/>
      <c r="I4" s="79"/>
      <c r="J4" s="79"/>
      <c r="K4" s="79"/>
      <c r="L4" s="77"/>
      <c r="M4" s="77"/>
      <c r="N4" s="77"/>
      <c r="O4" s="77"/>
      <c r="P4" s="77"/>
      <c r="Q4" s="77"/>
      <c r="S4" s="76"/>
      <c r="T4" s="76"/>
      <c r="U4" s="76"/>
      <c r="V4" s="76"/>
    </row>
    <row r="5" spans="1:37" s="75" customFormat="1" ht="18.75" outlineLevel="1" x14ac:dyDescent="0.3">
      <c r="A5" s="76"/>
      <c r="D5" s="77"/>
      <c r="G5" s="78"/>
      <c r="H5" s="79"/>
      <c r="I5" s="79"/>
      <c r="J5" s="79"/>
      <c r="K5" s="79"/>
      <c r="L5" s="77"/>
      <c r="M5" s="77"/>
      <c r="N5" s="77"/>
      <c r="O5" s="77"/>
      <c r="P5" s="77"/>
      <c r="Q5" s="77"/>
      <c r="R5" s="75" t="s">
        <v>295</v>
      </c>
      <c r="S5" s="76"/>
      <c r="T5" s="76"/>
      <c r="U5" s="76"/>
      <c r="V5" s="76"/>
    </row>
    <row r="6" spans="1:37" s="75" customFormat="1" ht="18.75" outlineLevel="1" x14ac:dyDescent="0.3">
      <c r="A6" s="76"/>
      <c r="D6" s="77"/>
      <c r="G6" s="78"/>
      <c r="H6" s="79"/>
      <c r="I6" s="79"/>
      <c r="J6" s="79"/>
      <c r="K6" s="79"/>
      <c r="L6" s="77"/>
      <c r="M6" s="77"/>
      <c r="N6" s="77"/>
      <c r="O6" s="77"/>
      <c r="P6" s="77"/>
      <c r="Q6" s="77"/>
      <c r="S6" s="76"/>
      <c r="T6" s="76"/>
      <c r="U6" s="76"/>
      <c r="V6" s="76"/>
    </row>
    <row r="7" spans="1:37" s="75" customFormat="1" ht="18.75" outlineLevel="1" x14ac:dyDescent="0.3">
      <c r="A7" s="76"/>
      <c r="D7" s="77"/>
      <c r="G7" s="78"/>
      <c r="H7" s="79"/>
      <c r="I7" s="79"/>
      <c r="J7" s="79"/>
      <c r="K7" s="79"/>
      <c r="L7" s="77"/>
      <c r="M7" s="77"/>
      <c r="N7" s="77"/>
      <c r="O7" s="77"/>
      <c r="P7" s="77"/>
      <c r="Q7" s="77"/>
      <c r="R7" s="75" t="s">
        <v>296</v>
      </c>
      <c r="S7" s="76"/>
      <c r="T7" s="76"/>
      <c r="U7" s="76"/>
      <c r="V7" s="76"/>
    </row>
    <row r="8" spans="1:37" s="75" customFormat="1" ht="18.75" outlineLevel="1" x14ac:dyDescent="0.3">
      <c r="A8" s="76"/>
      <c r="D8" s="77"/>
      <c r="G8" s="78"/>
      <c r="H8" s="79"/>
      <c r="I8" s="79"/>
      <c r="J8" s="79"/>
      <c r="K8" s="79"/>
      <c r="L8" s="77"/>
      <c r="M8" s="77"/>
      <c r="N8" s="77"/>
      <c r="O8" s="77"/>
      <c r="P8" s="77"/>
      <c r="Q8" s="77"/>
      <c r="S8" s="76"/>
      <c r="T8" s="76"/>
      <c r="U8" s="76"/>
      <c r="V8" s="76"/>
    </row>
    <row r="9" spans="1:37" s="75" customFormat="1" ht="18.75" outlineLevel="1" x14ac:dyDescent="0.3">
      <c r="A9" s="76"/>
      <c r="D9" s="77"/>
      <c r="G9" s="78"/>
      <c r="H9" s="79"/>
      <c r="I9" s="79"/>
      <c r="J9" s="79"/>
      <c r="K9" s="79"/>
      <c r="L9" s="77"/>
      <c r="M9" s="77"/>
      <c r="N9" s="77"/>
      <c r="O9" s="77"/>
      <c r="P9" s="77"/>
      <c r="Q9" s="77" t="s">
        <v>298</v>
      </c>
      <c r="S9" s="76"/>
      <c r="T9" s="76"/>
      <c r="U9" s="76"/>
      <c r="V9" s="76"/>
    </row>
    <row r="10" spans="1:37" s="75" customFormat="1" ht="18.75" outlineLevel="1" x14ac:dyDescent="0.3">
      <c r="A10" s="76"/>
      <c r="D10" s="77"/>
      <c r="G10" s="78"/>
      <c r="H10" s="79"/>
      <c r="I10" s="79"/>
      <c r="J10" s="79"/>
      <c r="K10" s="79"/>
      <c r="L10" s="77"/>
      <c r="M10" s="77"/>
      <c r="N10" s="77"/>
      <c r="O10" s="77"/>
      <c r="P10" s="77"/>
      <c r="Q10" s="77"/>
      <c r="S10" s="76"/>
      <c r="T10" s="76"/>
      <c r="U10" s="76"/>
      <c r="V10" s="76"/>
    </row>
    <row r="11" spans="1:37" s="75" customFormat="1" ht="18.75" outlineLevel="1" x14ac:dyDescent="0.3">
      <c r="A11" s="76"/>
      <c r="D11" s="77"/>
      <c r="G11" s="78"/>
      <c r="H11" s="79"/>
      <c r="I11" s="79"/>
      <c r="J11" s="79"/>
      <c r="K11" s="79"/>
      <c r="L11" s="77"/>
      <c r="M11" s="77"/>
      <c r="N11" s="77"/>
      <c r="O11" s="77"/>
      <c r="P11" s="77"/>
      <c r="Q11" s="77"/>
      <c r="S11" s="76"/>
      <c r="T11" s="76"/>
      <c r="U11" s="76"/>
      <c r="V11" s="76"/>
    </row>
    <row r="12" spans="1:37" s="75" customFormat="1" ht="30" customHeight="1" x14ac:dyDescent="0.3">
      <c r="A12" s="99" t="s">
        <v>318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5"/>
      <c r="Y12" s="95"/>
    </row>
    <row r="13" spans="1:37" ht="18.75" customHeight="1" x14ac:dyDescent="0.25"/>
    <row r="14" spans="1:37" s="1" customFormat="1" ht="45" customHeight="1" x14ac:dyDescent="0.2">
      <c r="A14" s="100" t="s">
        <v>282</v>
      </c>
      <c r="B14" s="97" t="s">
        <v>0</v>
      </c>
      <c r="C14" s="97" t="s">
        <v>1</v>
      </c>
      <c r="D14" s="101" t="s">
        <v>2</v>
      </c>
      <c r="E14" s="97" t="s">
        <v>3</v>
      </c>
      <c r="F14" s="97" t="s">
        <v>4</v>
      </c>
      <c r="G14" s="98" t="s">
        <v>5</v>
      </c>
      <c r="H14" s="98" t="s">
        <v>6</v>
      </c>
      <c r="I14" s="98" t="s">
        <v>7</v>
      </c>
      <c r="J14" s="98"/>
      <c r="K14" s="98"/>
      <c r="L14" s="101" t="s">
        <v>8</v>
      </c>
      <c r="M14" s="101"/>
      <c r="N14" s="101"/>
      <c r="O14" s="101" t="s">
        <v>9</v>
      </c>
      <c r="P14" s="101"/>
      <c r="Q14" s="101"/>
      <c r="R14" s="97" t="s">
        <v>10</v>
      </c>
      <c r="S14" s="97" t="s">
        <v>11</v>
      </c>
      <c r="T14" s="97"/>
      <c r="U14" s="97" t="s">
        <v>12</v>
      </c>
      <c r="V14" s="97"/>
      <c r="W14" s="97"/>
      <c r="X14" s="97" t="s">
        <v>13</v>
      </c>
      <c r="Y14" s="97" t="s">
        <v>14</v>
      </c>
      <c r="Z14" s="97" t="s">
        <v>15</v>
      </c>
      <c r="AA14" s="97"/>
      <c r="AB14" s="97"/>
      <c r="AC14" s="97"/>
      <c r="AD14" s="97"/>
      <c r="AE14" s="97"/>
      <c r="AF14" s="97" t="s">
        <v>16</v>
      </c>
      <c r="AG14" s="97"/>
      <c r="AH14" s="97"/>
      <c r="AI14" s="97"/>
      <c r="AJ14" s="97"/>
      <c r="AK14" s="97"/>
    </row>
    <row r="15" spans="1:37" s="1" customFormat="1" ht="45.75" customHeight="1" x14ac:dyDescent="0.2">
      <c r="A15" s="100"/>
      <c r="B15" s="97"/>
      <c r="C15" s="97"/>
      <c r="D15" s="101"/>
      <c r="E15" s="97"/>
      <c r="F15" s="97"/>
      <c r="G15" s="98"/>
      <c r="H15" s="98"/>
      <c r="I15" s="94" t="s">
        <v>17</v>
      </c>
      <c r="J15" s="94" t="s">
        <v>18</v>
      </c>
      <c r="K15" s="94" t="s">
        <v>19</v>
      </c>
      <c r="L15" s="93" t="s">
        <v>17</v>
      </c>
      <c r="M15" s="93" t="s">
        <v>18</v>
      </c>
      <c r="N15" s="93" t="s">
        <v>19</v>
      </c>
      <c r="O15" s="93" t="s">
        <v>20</v>
      </c>
      <c r="P15" s="93" t="s">
        <v>21</v>
      </c>
      <c r="Q15" s="93" t="s">
        <v>22</v>
      </c>
      <c r="R15" s="97"/>
      <c r="S15" s="91" t="s">
        <v>23</v>
      </c>
      <c r="T15" s="91" t="s">
        <v>24</v>
      </c>
      <c r="U15" s="91" t="s">
        <v>23</v>
      </c>
      <c r="V15" s="91" t="s">
        <v>319</v>
      </c>
      <c r="W15" s="91" t="s">
        <v>25</v>
      </c>
      <c r="X15" s="97"/>
      <c r="Y15" s="97"/>
      <c r="Z15" s="91" t="s">
        <v>1</v>
      </c>
      <c r="AA15" s="91" t="s">
        <v>26</v>
      </c>
      <c r="AB15" s="91" t="s">
        <v>27</v>
      </c>
      <c r="AC15" s="91" t="s">
        <v>28</v>
      </c>
      <c r="AD15" s="2" t="s">
        <v>29</v>
      </c>
      <c r="AE15" s="2" t="s">
        <v>30</v>
      </c>
      <c r="AF15" s="91" t="s">
        <v>1</v>
      </c>
      <c r="AG15" s="91" t="s">
        <v>26</v>
      </c>
      <c r="AH15" s="91" t="s">
        <v>27</v>
      </c>
      <c r="AI15" s="91" t="s">
        <v>28</v>
      </c>
      <c r="AJ15" s="3" t="s">
        <v>29</v>
      </c>
      <c r="AK15" s="3" t="s">
        <v>30</v>
      </c>
    </row>
    <row r="16" spans="1:37" s="1" customFormat="1" ht="17.25" customHeight="1" x14ac:dyDescent="0.2">
      <c r="A16" s="92">
        <v>1</v>
      </c>
      <c r="B16" s="92">
        <v>2</v>
      </c>
      <c r="C16" s="92">
        <v>3</v>
      </c>
      <c r="D16" s="92">
        <v>4</v>
      </c>
      <c r="E16" s="92">
        <v>5</v>
      </c>
      <c r="F16" s="92">
        <v>6</v>
      </c>
      <c r="G16" s="92">
        <v>7</v>
      </c>
      <c r="H16" s="92">
        <v>8</v>
      </c>
      <c r="I16" s="92">
        <v>9</v>
      </c>
      <c r="J16" s="92">
        <v>10</v>
      </c>
      <c r="K16" s="92">
        <v>11</v>
      </c>
      <c r="L16" s="92">
        <v>12</v>
      </c>
      <c r="M16" s="92">
        <v>13</v>
      </c>
      <c r="N16" s="92">
        <v>14</v>
      </c>
      <c r="O16" s="92">
        <v>15</v>
      </c>
      <c r="P16" s="92">
        <v>16</v>
      </c>
      <c r="Q16" s="92">
        <v>17</v>
      </c>
      <c r="R16" s="92">
        <v>18</v>
      </c>
      <c r="S16" s="92">
        <v>19</v>
      </c>
      <c r="T16" s="92">
        <v>20</v>
      </c>
      <c r="U16" s="92">
        <v>21</v>
      </c>
      <c r="V16" s="92">
        <v>22</v>
      </c>
      <c r="W16" s="92">
        <v>23</v>
      </c>
      <c r="X16" s="92">
        <v>24</v>
      </c>
      <c r="Y16" s="92">
        <v>25</v>
      </c>
      <c r="Z16" s="92">
        <v>26</v>
      </c>
      <c r="AA16" s="92">
        <v>27</v>
      </c>
      <c r="AB16" s="92">
        <v>28</v>
      </c>
      <c r="AC16" s="92">
        <v>29</v>
      </c>
      <c r="AD16" s="92">
        <v>30</v>
      </c>
      <c r="AE16" s="92">
        <v>31</v>
      </c>
      <c r="AF16" s="92">
        <v>32</v>
      </c>
      <c r="AG16" s="92">
        <v>33</v>
      </c>
      <c r="AH16" s="92">
        <v>34</v>
      </c>
      <c r="AI16" s="92">
        <v>35</v>
      </c>
      <c r="AJ16" s="92">
        <v>36</v>
      </c>
      <c r="AK16" s="92">
        <v>37</v>
      </c>
    </row>
    <row r="17" spans="1:37" s="1" customFormat="1" ht="35.25" customHeight="1" x14ac:dyDescent="0.2">
      <c r="A17" s="92">
        <v>1</v>
      </c>
      <c r="B17" s="91" t="s">
        <v>224</v>
      </c>
      <c r="C17" s="91" t="s">
        <v>225</v>
      </c>
      <c r="D17" s="93" t="s">
        <v>31</v>
      </c>
      <c r="E17" s="91" t="s">
        <v>18</v>
      </c>
      <c r="F17" s="56">
        <v>2</v>
      </c>
      <c r="G17" s="94"/>
      <c r="H17" s="94">
        <v>45.6</v>
      </c>
      <c r="I17" s="94">
        <f t="shared" ref="I17:I25" si="0">IF(R17="Подлежит расселению",H17,IF(R17="Расселено",0,IF(R17="Пустующие",0,IF(R17="В суде",H17))))</f>
        <v>45.6</v>
      </c>
      <c r="J17" s="94">
        <f>IF(E17="Муниципальная",I17,IF(E17="Частная",0))</f>
        <v>45.6</v>
      </c>
      <c r="K17" s="94">
        <f>IF(E17="Муниципальная",0,IF(E17="Частная",I17))</f>
        <v>0</v>
      </c>
      <c r="L17" s="93">
        <f t="shared" ref="L17:N20" si="1">IF(I17&gt;0,1,IF(I17=0,0))</f>
        <v>1</v>
      </c>
      <c r="M17" s="93">
        <f t="shared" si="1"/>
        <v>1</v>
      </c>
      <c r="N17" s="93">
        <f t="shared" si="1"/>
        <v>0</v>
      </c>
      <c r="O17" s="93">
        <v>1</v>
      </c>
      <c r="P17" s="93">
        <v>1</v>
      </c>
      <c r="Q17" s="93">
        <f t="shared" ref="Q17:Q37" si="2">O17-P17</f>
        <v>0</v>
      </c>
      <c r="R17" s="91" t="s">
        <v>32</v>
      </c>
      <c r="S17" s="91" t="s">
        <v>38</v>
      </c>
      <c r="T17" s="35">
        <v>41474</v>
      </c>
      <c r="U17" s="91">
        <v>112</v>
      </c>
      <c r="V17" s="35">
        <v>41477</v>
      </c>
      <c r="W17" s="35">
        <v>43830</v>
      </c>
      <c r="X17" s="91" t="s">
        <v>33</v>
      </c>
      <c r="Y17" s="35" t="s">
        <v>34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s="1" customFormat="1" ht="24.95" customHeight="1" x14ac:dyDescent="0.2">
      <c r="A18" s="92">
        <v>1</v>
      </c>
      <c r="B18" s="91" t="s">
        <v>224</v>
      </c>
      <c r="C18" s="91" t="s">
        <v>225</v>
      </c>
      <c r="D18" s="93" t="s">
        <v>35</v>
      </c>
      <c r="E18" s="91" t="s">
        <v>18</v>
      </c>
      <c r="F18" s="56">
        <v>2</v>
      </c>
      <c r="G18" s="94"/>
      <c r="H18" s="94">
        <v>47.3</v>
      </c>
      <c r="I18" s="94">
        <f t="shared" si="0"/>
        <v>0</v>
      </c>
      <c r="J18" s="94">
        <f>IF(E18="Муниципальная",I18,IF(E18="Частная",0))</f>
        <v>0</v>
      </c>
      <c r="K18" s="94">
        <f>IF(E18="Муниципальная",0,IF(E18="Частная",I18))</f>
        <v>0</v>
      </c>
      <c r="L18" s="93">
        <f t="shared" si="1"/>
        <v>0</v>
      </c>
      <c r="M18" s="93">
        <f t="shared" si="1"/>
        <v>0</v>
      </c>
      <c r="N18" s="93">
        <f t="shared" si="1"/>
        <v>0</v>
      </c>
      <c r="O18" s="93">
        <v>0</v>
      </c>
      <c r="P18" s="93"/>
      <c r="Q18" s="93">
        <f t="shared" si="2"/>
        <v>0</v>
      </c>
      <c r="R18" s="91" t="s">
        <v>53</v>
      </c>
      <c r="S18" s="91" t="s">
        <v>38</v>
      </c>
      <c r="T18" s="35">
        <v>41474</v>
      </c>
      <c r="U18" s="91">
        <v>112</v>
      </c>
      <c r="V18" s="35">
        <v>41477</v>
      </c>
      <c r="W18" s="35">
        <v>43830</v>
      </c>
      <c r="X18" s="91" t="s">
        <v>33</v>
      </c>
      <c r="Y18" s="35" t="s">
        <v>34</v>
      </c>
      <c r="Z18" s="4" t="s">
        <v>226</v>
      </c>
      <c r="AA18" s="4">
        <v>17</v>
      </c>
      <c r="AB18" s="4">
        <v>2</v>
      </c>
      <c r="AC18" s="4">
        <v>56.3</v>
      </c>
      <c r="AD18" s="7" t="s">
        <v>227</v>
      </c>
      <c r="AE18" s="7">
        <v>0</v>
      </c>
      <c r="AF18" s="4"/>
      <c r="AG18" s="4"/>
      <c r="AH18" s="4"/>
      <c r="AI18" s="4"/>
      <c r="AJ18" s="4"/>
      <c r="AK18" s="4"/>
    </row>
    <row r="19" spans="1:37" s="1" customFormat="1" ht="24.95" customHeight="1" x14ac:dyDescent="0.2">
      <c r="A19" s="92">
        <v>1</v>
      </c>
      <c r="B19" s="91" t="s">
        <v>224</v>
      </c>
      <c r="C19" s="91" t="s">
        <v>225</v>
      </c>
      <c r="D19" s="93" t="s">
        <v>36</v>
      </c>
      <c r="E19" s="91" t="s">
        <v>19</v>
      </c>
      <c r="F19" s="56">
        <v>2</v>
      </c>
      <c r="G19" s="94"/>
      <c r="H19" s="94">
        <v>51</v>
      </c>
      <c r="I19" s="94">
        <f t="shared" si="0"/>
        <v>0</v>
      </c>
      <c r="J19" s="94">
        <f>IF(E19="Муниципальная",I19,IF(E19="Частная",0))</f>
        <v>0</v>
      </c>
      <c r="K19" s="94">
        <f>IF(E19="Муниципальная",0,IF(E19="Частная",I19))</f>
        <v>0</v>
      </c>
      <c r="L19" s="93">
        <f t="shared" si="1"/>
        <v>0</v>
      </c>
      <c r="M19" s="93">
        <f t="shared" si="1"/>
        <v>0</v>
      </c>
      <c r="N19" s="93">
        <f t="shared" si="1"/>
        <v>0</v>
      </c>
      <c r="O19" s="93">
        <v>0</v>
      </c>
      <c r="P19" s="93"/>
      <c r="Q19" s="93">
        <f t="shared" si="2"/>
        <v>0</v>
      </c>
      <c r="R19" s="91" t="s">
        <v>53</v>
      </c>
      <c r="S19" s="91" t="s">
        <v>38</v>
      </c>
      <c r="T19" s="35">
        <v>41474</v>
      </c>
      <c r="U19" s="91">
        <v>112</v>
      </c>
      <c r="V19" s="35">
        <v>41477</v>
      </c>
      <c r="W19" s="35">
        <v>43830</v>
      </c>
      <c r="X19" s="91" t="s">
        <v>33</v>
      </c>
      <c r="Y19" s="35" t="s">
        <v>34</v>
      </c>
      <c r="Z19" s="4" t="s">
        <v>226</v>
      </c>
      <c r="AA19" s="4">
        <v>20</v>
      </c>
      <c r="AB19" s="4">
        <v>1</v>
      </c>
      <c r="AC19" s="4">
        <v>36</v>
      </c>
      <c r="AD19" s="7" t="s">
        <v>228</v>
      </c>
      <c r="AE19" s="7">
        <v>0</v>
      </c>
      <c r="AF19" s="4"/>
      <c r="AG19" s="4"/>
      <c r="AH19" s="4"/>
      <c r="AI19" s="4"/>
      <c r="AJ19" s="4"/>
      <c r="AK19" s="4"/>
    </row>
    <row r="20" spans="1:37" s="1" customFormat="1" ht="32.25" customHeight="1" x14ac:dyDescent="0.2">
      <c r="A20" s="92">
        <v>1</v>
      </c>
      <c r="B20" s="91" t="s">
        <v>224</v>
      </c>
      <c r="C20" s="91" t="s">
        <v>225</v>
      </c>
      <c r="D20" s="93" t="s">
        <v>37</v>
      </c>
      <c r="E20" s="91" t="s">
        <v>19</v>
      </c>
      <c r="F20" s="56">
        <v>2</v>
      </c>
      <c r="G20" s="94"/>
      <c r="H20" s="94">
        <v>45</v>
      </c>
      <c r="I20" s="94">
        <f t="shared" si="0"/>
        <v>45</v>
      </c>
      <c r="J20" s="94">
        <f>IF(E20="Муниципальная",I20,IF(E20="Частная",0))</f>
        <v>0</v>
      </c>
      <c r="K20" s="94">
        <f>IF(E20="Муниципальная",0,IF(E20="Частная",I20))</f>
        <v>45</v>
      </c>
      <c r="L20" s="93">
        <f t="shared" si="1"/>
        <v>1</v>
      </c>
      <c r="M20" s="93">
        <f t="shared" si="1"/>
        <v>0</v>
      </c>
      <c r="N20" s="93">
        <f t="shared" si="1"/>
        <v>1</v>
      </c>
      <c r="O20" s="93">
        <v>1</v>
      </c>
      <c r="P20" s="93">
        <v>1</v>
      </c>
      <c r="Q20" s="93">
        <f t="shared" si="2"/>
        <v>0</v>
      </c>
      <c r="R20" s="91" t="s">
        <v>32</v>
      </c>
      <c r="S20" s="91" t="s">
        <v>38</v>
      </c>
      <c r="T20" s="35">
        <v>41474</v>
      </c>
      <c r="U20" s="91">
        <v>112</v>
      </c>
      <c r="V20" s="35">
        <v>41477</v>
      </c>
      <c r="W20" s="35">
        <v>43830</v>
      </c>
      <c r="X20" s="91" t="s">
        <v>33</v>
      </c>
      <c r="Y20" s="35" t="s">
        <v>34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s="6" customFormat="1" ht="24.95" customHeight="1" x14ac:dyDescent="0.2">
      <c r="A21" s="22">
        <v>1</v>
      </c>
      <c r="B21" s="34" t="s">
        <v>224</v>
      </c>
      <c r="C21" s="34" t="s">
        <v>225</v>
      </c>
      <c r="D21" s="57">
        <f>COUNTA(D17:D20)</f>
        <v>4</v>
      </c>
      <c r="E21" s="34" t="s">
        <v>46</v>
      </c>
      <c r="F21" s="58"/>
      <c r="G21" s="59">
        <v>194</v>
      </c>
      <c r="H21" s="59">
        <f t="shared" ref="H21:O21" si="3">SUM(H17:H20)</f>
        <v>188.9</v>
      </c>
      <c r="I21" s="59">
        <v>90.6</v>
      </c>
      <c r="J21" s="59">
        <f t="shared" si="3"/>
        <v>45.6</v>
      </c>
      <c r="K21" s="59">
        <f t="shared" si="3"/>
        <v>45</v>
      </c>
      <c r="L21" s="57">
        <f t="shared" si="3"/>
        <v>2</v>
      </c>
      <c r="M21" s="57">
        <f t="shared" si="3"/>
        <v>1</v>
      </c>
      <c r="N21" s="57">
        <f t="shared" si="3"/>
        <v>1</v>
      </c>
      <c r="O21" s="57">
        <f t="shared" si="3"/>
        <v>2</v>
      </c>
      <c r="P21" s="57"/>
      <c r="Q21" s="57">
        <f t="shared" si="2"/>
        <v>2</v>
      </c>
      <c r="R21" s="73"/>
      <c r="S21" s="34" t="s">
        <v>38</v>
      </c>
      <c r="T21" s="42">
        <v>41474</v>
      </c>
      <c r="U21" s="34">
        <v>112</v>
      </c>
      <c r="V21" s="42">
        <v>41477</v>
      </c>
      <c r="W21" s="42">
        <v>43830</v>
      </c>
      <c r="X21" s="34" t="s">
        <v>33</v>
      </c>
      <c r="Y21" s="42" t="s">
        <v>34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s="1" customFormat="1" ht="24.95" customHeight="1" x14ac:dyDescent="0.2">
      <c r="A22" s="92">
        <v>2</v>
      </c>
      <c r="B22" s="91" t="s">
        <v>224</v>
      </c>
      <c r="C22" s="91" t="s">
        <v>195</v>
      </c>
      <c r="D22" s="93" t="s">
        <v>31</v>
      </c>
      <c r="E22" s="91" t="s">
        <v>18</v>
      </c>
      <c r="F22" s="56">
        <v>2</v>
      </c>
      <c r="G22" s="94"/>
      <c r="H22" s="94">
        <v>47.6</v>
      </c>
      <c r="I22" s="94">
        <f t="shared" si="0"/>
        <v>0</v>
      </c>
      <c r="J22" s="94">
        <f>IF(E22="Муниципальная",I22,IF(E22="Частная",0))</f>
        <v>0</v>
      </c>
      <c r="K22" s="94">
        <f>IF(E22="Муниципальная",0,IF(E22="Частная",I22))</f>
        <v>0</v>
      </c>
      <c r="L22" s="93">
        <f t="shared" ref="L22:N25" si="4">IF(I22&gt;0,1,IF(I22=0,0))</f>
        <v>0</v>
      </c>
      <c r="M22" s="93">
        <f t="shared" si="4"/>
        <v>0</v>
      </c>
      <c r="N22" s="93">
        <f t="shared" si="4"/>
        <v>0</v>
      </c>
      <c r="O22" s="93">
        <v>0</v>
      </c>
      <c r="P22" s="93"/>
      <c r="Q22" s="93">
        <f t="shared" si="2"/>
        <v>0</v>
      </c>
      <c r="R22" s="91" t="s">
        <v>53</v>
      </c>
      <c r="S22" s="91" t="s">
        <v>40</v>
      </c>
      <c r="T22" s="35">
        <v>41474</v>
      </c>
      <c r="U22" s="91">
        <v>114</v>
      </c>
      <c r="V22" s="35">
        <v>41477</v>
      </c>
      <c r="W22" s="35">
        <v>43830</v>
      </c>
      <c r="X22" s="91" t="s">
        <v>33</v>
      </c>
      <c r="Y22" s="35" t="s">
        <v>34</v>
      </c>
      <c r="Z22" s="4" t="s">
        <v>300</v>
      </c>
      <c r="AA22" s="4">
        <v>6</v>
      </c>
      <c r="AB22" s="4">
        <v>2</v>
      </c>
      <c r="AC22" s="4">
        <v>56.3</v>
      </c>
      <c r="AD22" s="7" t="s">
        <v>301</v>
      </c>
      <c r="AE22" s="7">
        <v>0</v>
      </c>
      <c r="AF22" s="4"/>
      <c r="AG22" s="4"/>
      <c r="AH22" s="4"/>
      <c r="AI22" s="4"/>
      <c r="AJ22" s="4"/>
      <c r="AK22" s="4"/>
    </row>
    <row r="23" spans="1:37" s="1" customFormat="1" ht="24.95" customHeight="1" x14ac:dyDescent="0.2">
      <c r="A23" s="92">
        <v>2</v>
      </c>
      <c r="B23" s="91" t="s">
        <v>224</v>
      </c>
      <c r="C23" s="91" t="s">
        <v>195</v>
      </c>
      <c r="D23" s="93" t="s">
        <v>35</v>
      </c>
      <c r="E23" s="91" t="s">
        <v>18</v>
      </c>
      <c r="F23" s="56">
        <v>2</v>
      </c>
      <c r="G23" s="94"/>
      <c r="H23" s="94">
        <v>45.2</v>
      </c>
      <c r="I23" s="94">
        <f t="shared" si="0"/>
        <v>0</v>
      </c>
      <c r="J23" s="94">
        <f>IF(E23="Муниципальная",I23,IF(E23="Частная",0))</f>
        <v>0</v>
      </c>
      <c r="K23" s="94">
        <f>IF(E23="Муниципальная",0,IF(E23="Частная",I23))</f>
        <v>0</v>
      </c>
      <c r="L23" s="93">
        <f t="shared" si="4"/>
        <v>0</v>
      </c>
      <c r="M23" s="93">
        <f t="shared" si="4"/>
        <v>0</v>
      </c>
      <c r="N23" s="93">
        <f t="shared" si="4"/>
        <v>0</v>
      </c>
      <c r="O23" s="93">
        <v>0</v>
      </c>
      <c r="P23" s="93"/>
      <c r="Q23" s="93">
        <f t="shared" si="2"/>
        <v>0</v>
      </c>
      <c r="R23" s="91" t="s">
        <v>53</v>
      </c>
      <c r="S23" s="91" t="s">
        <v>40</v>
      </c>
      <c r="T23" s="35">
        <v>41474</v>
      </c>
      <c r="U23" s="91">
        <v>114</v>
      </c>
      <c r="V23" s="35">
        <v>41477</v>
      </c>
      <c r="W23" s="35">
        <v>43830</v>
      </c>
      <c r="X23" s="91" t="s">
        <v>33</v>
      </c>
      <c r="Y23" s="35" t="s">
        <v>34</v>
      </c>
      <c r="Z23" s="4" t="s">
        <v>229</v>
      </c>
      <c r="AA23" s="4">
        <v>5</v>
      </c>
      <c r="AB23" s="4">
        <v>2</v>
      </c>
      <c r="AC23" s="4">
        <v>56.6</v>
      </c>
      <c r="AD23" s="7" t="s">
        <v>230</v>
      </c>
      <c r="AE23" s="7">
        <v>0</v>
      </c>
      <c r="AF23" s="4"/>
      <c r="AG23" s="4"/>
      <c r="AH23" s="4"/>
      <c r="AI23" s="4"/>
      <c r="AJ23" s="4"/>
      <c r="AK23" s="4"/>
    </row>
    <row r="24" spans="1:37" s="1" customFormat="1" ht="35.25" customHeight="1" x14ac:dyDescent="0.2">
      <c r="A24" s="92">
        <v>2</v>
      </c>
      <c r="B24" s="91" t="s">
        <v>224</v>
      </c>
      <c r="C24" s="91" t="s">
        <v>195</v>
      </c>
      <c r="D24" s="93" t="s">
        <v>36</v>
      </c>
      <c r="E24" s="91" t="s">
        <v>18</v>
      </c>
      <c r="F24" s="56">
        <v>2</v>
      </c>
      <c r="G24" s="94"/>
      <c r="H24" s="94">
        <v>50.5</v>
      </c>
      <c r="I24" s="94">
        <f t="shared" si="0"/>
        <v>50.5</v>
      </c>
      <c r="J24" s="94">
        <f>IF(E24="Муниципальная",I24,IF(E24="Частная",0))</f>
        <v>50.5</v>
      </c>
      <c r="K24" s="94">
        <f>IF(E24="Муниципальная",0,IF(E24="Частная",I24))</f>
        <v>0</v>
      </c>
      <c r="L24" s="93">
        <f t="shared" si="4"/>
        <v>1</v>
      </c>
      <c r="M24" s="93">
        <f t="shared" si="4"/>
        <v>1</v>
      </c>
      <c r="N24" s="93">
        <f t="shared" si="4"/>
        <v>0</v>
      </c>
      <c r="O24" s="93">
        <v>1</v>
      </c>
      <c r="P24" s="93">
        <v>1</v>
      </c>
      <c r="Q24" s="93">
        <f t="shared" si="2"/>
        <v>0</v>
      </c>
      <c r="R24" s="91" t="s">
        <v>32</v>
      </c>
      <c r="S24" s="91" t="s">
        <v>40</v>
      </c>
      <c r="T24" s="35">
        <v>41474</v>
      </c>
      <c r="U24" s="91">
        <v>114</v>
      </c>
      <c r="V24" s="35">
        <v>41477</v>
      </c>
      <c r="W24" s="35">
        <v>43830</v>
      </c>
      <c r="X24" s="91" t="s">
        <v>33</v>
      </c>
      <c r="Y24" s="35" t="s">
        <v>34</v>
      </c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s="1" customFormat="1" ht="24.95" customHeight="1" x14ac:dyDescent="0.2">
      <c r="A25" s="92">
        <v>2</v>
      </c>
      <c r="B25" s="91" t="s">
        <v>224</v>
      </c>
      <c r="C25" s="91" t="s">
        <v>195</v>
      </c>
      <c r="D25" s="93" t="s">
        <v>37</v>
      </c>
      <c r="E25" s="91" t="s">
        <v>18</v>
      </c>
      <c r="F25" s="56">
        <v>2</v>
      </c>
      <c r="G25" s="94"/>
      <c r="H25" s="94">
        <v>37.200000000000003</v>
      </c>
      <c r="I25" s="94">
        <f t="shared" si="0"/>
        <v>0</v>
      </c>
      <c r="J25" s="94">
        <f>IF(E25="Муниципальная",I25,IF(E25="Частная",0))</f>
        <v>0</v>
      </c>
      <c r="K25" s="94">
        <f>IF(E25="Муниципальная",0,IF(E25="Частная",I25))</f>
        <v>0</v>
      </c>
      <c r="L25" s="93">
        <f t="shared" si="4"/>
        <v>0</v>
      </c>
      <c r="M25" s="93">
        <f t="shared" si="4"/>
        <v>0</v>
      </c>
      <c r="N25" s="93">
        <f t="shared" si="4"/>
        <v>0</v>
      </c>
      <c r="O25" s="93">
        <v>0</v>
      </c>
      <c r="P25" s="93"/>
      <c r="Q25" s="93">
        <f t="shared" si="2"/>
        <v>0</v>
      </c>
      <c r="R25" s="91" t="s">
        <v>53</v>
      </c>
      <c r="S25" s="91" t="s">
        <v>40</v>
      </c>
      <c r="T25" s="35">
        <v>41474</v>
      </c>
      <c r="U25" s="91">
        <v>114</v>
      </c>
      <c r="V25" s="35">
        <v>41477</v>
      </c>
      <c r="W25" s="35">
        <v>43830</v>
      </c>
      <c r="X25" s="91" t="s">
        <v>33</v>
      </c>
      <c r="Y25" s="35" t="s">
        <v>34</v>
      </c>
      <c r="Z25" s="4" t="s">
        <v>231</v>
      </c>
      <c r="AA25" s="4">
        <v>21</v>
      </c>
      <c r="AB25" s="4">
        <v>2</v>
      </c>
      <c r="AC25" s="4">
        <v>43</v>
      </c>
      <c r="AD25" s="7" t="s">
        <v>232</v>
      </c>
      <c r="AE25" s="7">
        <v>0</v>
      </c>
      <c r="AF25" s="4"/>
      <c r="AG25" s="4"/>
      <c r="AH25" s="4"/>
      <c r="AI25" s="4"/>
      <c r="AJ25" s="4"/>
      <c r="AK25" s="4"/>
    </row>
    <row r="26" spans="1:37" s="6" customFormat="1" ht="24.95" customHeight="1" x14ac:dyDescent="0.2">
      <c r="A26" s="22">
        <v>2</v>
      </c>
      <c r="B26" s="34" t="s">
        <v>224</v>
      </c>
      <c r="C26" s="34" t="s">
        <v>195</v>
      </c>
      <c r="D26" s="57">
        <f>COUNTA(D22:D25)</f>
        <v>4</v>
      </c>
      <c r="E26" s="34" t="s">
        <v>46</v>
      </c>
      <c r="F26" s="58"/>
      <c r="G26" s="59">
        <v>180.5</v>
      </c>
      <c r="H26" s="59">
        <f t="shared" ref="H26:O26" si="5">SUM(H22:H25)</f>
        <v>180.5</v>
      </c>
      <c r="I26" s="59">
        <f t="shared" si="5"/>
        <v>50.5</v>
      </c>
      <c r="J26" s="59">
        <f t="shared" si="5"/>
        <v>50.5</v>
      </c>
      <c r="K26" s="59">
        <f t="shared" si="5"/>
        <v>0</v>
      </c>
      <c r="L26" s="57">
        <f t="shared" si="5"/>
        <v>1</v>
      </c>
      <c r="M26" s="57">
        <f t="shared" si="5"/>
        <v>1</v>
      </c>
      <c r="N26" s="57">
        <f t="shared" si="5"/>
        <v>0</v>
      </c>
      <c r="O26" s="57">
        <f t="shared" si="5"/>
        <v>1</v>
      </c>
      <c r="P26" s="57"/>
      <c r="Q26" s="57">
        <f t="shared" si="2"/>
        <v>1</v>
      </c>
      <c r="R26" s="73"/>
      <c r="S26" s="34" t="s">
        <v>40</v>
      </c>
      <c r="T26" s="42">
        <v>41474</v>
      </c>
      <c r="U26" s="34">
        <v>114</v>
      </c>
      <c r="V26" s="42">
        <v>41477</v>
      </c>
      <c r="W26" s="42">
        <v>43830</v>
      </c>
      <c r="X26" s="34" t="s">
        <v>33</v>
      </c>
      <c r="Y26" s="42" t="s">
        <v>34</v>
      </c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s="1" customFormat="1" ht="24.95" customHeight="1" x14ac:dyDescent="0.2">
      <c r="A27" s="92">
        <v>3</v>
      </c>
      <c r="B27" s="91" t="s">
        <v>224</v>
      </c>
      <c r="C27" s="91" t="s">
        <v>233</v>
      </c>
      <c r="D27" s="93" t="s">
        <v>31</v>
      </c>
      <c r="E27" s="91" t="s">
        <v>18</v>
      </c>
      <c r="F27" s="56">
        <v>2</v>
      </c>
      <c r="G27" s="94"/>
      <c r="H27" s="94">
        <v>53.2</v>
      </c>
      <c r="I27" s="94">
        <f t="shared" ref="I27:I30" si="6">IF(R27="Подлежит расселению",H27,IF(R27="Расселено",0,IF(R27="Пустующие",0,IF(R27="В суде",H27))))</f>
        <v>0</v>
      </c>
      <c r="J27" s="94">
        <f>IF(E27="Муниципальная",I27,IF(E27="Частная",0))</f>
        <v>0</v>
      </c>
      <c r="K27" s="94">
        <f>IF(E27="Муниципальная",0,IF(E27="Частная",I27))</f>
        <v>0</v>
      </c>
      <c r="L27" s="93">
        <f t="shared" ref="L27:N30" si="7">IF(I27&gt;0,1,IF(I27=0,0))</f>
        <v>0</v>
      </c>
      <c r="M27" s="93">
        <f t="shared" si="7"/>
        <v>0</v>
      </c>
      <c r="N27" s="93">
        <f t="shared" si="7"/>
        <v>0</v>
      </c>
      <c r="O27" s="93">
        <v>0</v>
      </c>
      <c r="P27" s="93"/>
      <c r="Q27" s="93">
        <f t="shared" si="2"/>
        <v>0</v>
      </c>
      <c r="R27" s="91" t="s">
        <v>53</v>
      </c>
      <c r="S27" s="91" t="s">
        <v>48</v>
      </c>
      <c r="T27" s="35">
        <v>41536</v>
      </c>
      <c r="U27" s="91">
        <v>146</v>
      </c>
      <c r="V27" s="35">
        <v>41536</v>
      </c>
      <c r="W27" s="35">
        <v>43830</v>
      </c>
      <c r="X27" s="91" t="s">
        <v>33</v>
      </c>
      <c r="Y27" s="35" t="s">
        <v>34</v>
      </c>
      <c r="Z27" s="4" t="s">
        <v>229</v>
      </c>
      <c r="AA27" s="4">
        <v>17</v>
      </c>
      <c r="AB27" s="4">
        <v>2</v>
      </c>
      <c r="AC27" s="4">
        <v>56.7</v>
      </c>
      <c r="AD27" s="7" t="s">
        <v>234</v>
      </c>
      <c r="AE27" s="7">
        <v>0</v>
      </c>
      <c r="AF27" s="4"/>
      <c r="AG27" s="4"/>
      <c r="AH27" s="4"/>
      <c r="AI27" s="4"/>
      <c r="AJ27" s="4"/>
      <c r="AK27" s="4"/>
    </row>
    <row r="28" spans="1:37" s="1" customFormat="1" ht="24.95" customHeight="1" x14ac:dyDescent="0.2">
      <c r="A28" s="92">
        <v>3</v>
      </c>
      <c r="B28" s="91" t="s">
        <v>224</v>
      </c>
      <c r="C28" s="91" t="s">
        <v>233</v>
      </c>
      <c r="D28" s="93" t="s">
        <v>35</v>
      </c>
      <c r="E28" s="91" t="s">
        <v>19</v>
      </c>
      <c r="F28" s="56">
        <v>2</v>
      </c>
      <c r="G28" s="94"/>
      <c r="H28" s="94">
        <v>60.2</v>
      </c>
      <c r="I28" s="94">
        <f t="shared" si="6"/>
        <v>0</v>
      </c>
      <c r="J28" s="94">
        <f>IF(E28="Муниципальная",I28,IF(E28="Частная",0))</f>
        <v>0</v>
      </c>
      <c r="K28" s="94">
        <f>IF(E28="Муниципальная",0,IF(E28="Частная",I28))</f>
        <v>0</v>
      </c>
      <c r="L28" s="93">
        <f t="shared" si="7"/>
        <v>0</v>
      </c>
      <c r="M28" s="93">
        <f t="shared" si="7"/>
        <v>0</v>
      </c>
      <c r="N28" s="93">
        <f t="shared" si="7"/>
        <v>0</v>
      </c>
      <c r="O28" s="93">
        <v>0</v>
      </c>
      <c r="P28" s="93"/>
      <c r="Q28" s="93">
        <f t="shared" si="2"/>
        <v>0</v>
      </c>
      <c r="R28" s="91" t="s">
        <v>53</v>
      </c>
      <c r="S28" s="91" t="s">
        <v>48</v>
      </c>
      <c r="T28" s="35">
        <v>41536</v>
      </c>
      <c r="U28" s="91">
        <v>146</v>
      </c>
      <c r="V28" s="35">
        <v>41536</v>
      </c>
      <c r="W28" s="35">
        <v>43830</v>
      </c>
      <c r="X28" s="91" t="s">
        <v>33</v>
      </c>
      <c r="Y28" s="35" t="s">
        <v>34</v>
      </c>
      <c r="Z28" s="4" t="s">
        <v>226</v>
      </c>
      <c r="AA28" s="4">
        <v>10</v>
      </c>
      <c r="AB28" s="4">
        <v>2</v>
      </c>
      <c r="AC28" s="4">
        <v>58.4</v>
      </c>
      <c r="AD28" s="7" t="s">
        <v>235</v>
      </c>
      <c r="AE28" s="7">
        <v>0</v>
      </c>
      <c r="AF28" s="4"/>
      <c r="AG28" s="4"/>
      <c r="AH28" s="4"/>
      <c r="AI28" s="4"/>
      <c r="AJ28" s="4"/>
      <c r="AK28" s="4"/>
    </row>
    <row r="29" spans="1:37" s="1" customFormat="1" ht="36" customHeight="1" x14ac:dyDescent="0.2">
      <c r="A29" s="92">
        <v>3</v>
      </c>
      <c r="B29" s="91" t="s">
        <v>224</v>
      </c>
      <c r="C29" s="91" t="s">
        <v>233</v>
      </c>
      <c r="D29" s="93" t="s">
        <v>36</v>
      </c>
      <c r="E29" s="91" t="s">
        <v>19</v>
      </c>
      <c r="F29" s="56">
        <v>2</v>
      </c>
      <c r="G29" s="94"/>
      <c r="H29" s="94">
        <v>45.2</v>
      </c>
      <c r="I29" s="94">
        <f t="shared" si="6"/>
        <v>45.2</v>
      </c>
      <c r="J29" s="94">
        <f>IF(E29="Муниципальная",I29,IF(E29="Частная",0))</f>
        <v>0</v>
      </c>
      <c r="K29" s="94">
        <f>IF(E29="Муниципальная",0,IF(E29="Частная",I29))</f>
        <v>45.2</v>
      </c>
      <c r="L29" s="93">
        <f t="shared" si="7"/>
        <v>1</v>
      </c>
      <c r="M29" s="93">
        <f t="shared" si="7"/>
        <v>0</v>
      </c>
      <c r="N29" s="93">
        <f t="shared" si="7"/>
        <v>1</v>
      </c>
      <c r="O29" s="93">
        <v>2</v>
      </c>
      <c r="P29" s="93">
        <v>2</v>
      </c>
      <c r="Q29" s="93">
        <f t="shared" si="2"/>
        <v>0</v>
      </c>
      <c r="R29" s="91" t="s">
        <v>32</v>
      </c>
      <c r="S29" s="91" t="s">
        <v>48</v>
      </c>
      <c r="T29" s="35">
        <v>41536</v>
      </c>
      <c r="U29" s="91">
        <v>146</v>
      </c>
      <c r="V29" s="35">
        <v>41536</v>
      </c>
      <c r="W29" s="35">
        <v>43830</v>
      </c>
      <c r="X29" s="91" t="s">
        <v>33</v>
      </c>
      <c r="Y29" s="35" t="s">
        <v>34</v>
      </c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s="1" customFormat="1" ht="24.95" customHeight="1" x14ac:dyDescent="0.2">
      <c r="A30" s="92">
        <v>3</v>
      </c>
      <c r="B30" s="91" t="s">
        <v>224</v>
      </c>
      <c r="C30" s="91" t="s">
        <v>233</v>
      </c>
      <c r="D30" s="93" t="s">
        <v>37</v>
      </c>
      <c r="E30" s="91" t="s">
        <v>18</v>
      </c>
      <c r="F30" s="56">
        <v>1</v>
      </c>
      <c r="G30" s="94"/>
      <c r="H30" s="94">
        <v>35.799999999999997</v>
      </c>
      <c r="I30" s="94">
        <f t="shared" si="6"/>
        <v>0</v>
      </c>
      <c r="J30" s="94">
        <f>IF(E30="Муниципальная",I30,IF(E30="Частная",0))</f>
        <v>0</v>
      </c>
      <c r="K30" s="94">
        <f>IF(E30="Муниципальная",0,IF(E30="Частная",I30))</f>
        <v>0</v>
      </c>
      <c r="L30" s="93">
        <f t="shared" si="7"/>
        <v>0</v>
      </c>
      <c r="M30" s="93">
        <f t="shared" si="7"/>
        <v>0</v>
      </c>
      <c r="N30" s="93">
        <f t="shared" si="7"/>
        <v>0</v>
      </c>
      <c r="O30" s="93">
        <v>0</v>
      </c>
      <c r="P30" s="93"/>
      <c r="Q30" s="93">
        <f t="shared" si="2"/>
        <v>0</v>
      </c>
      <c r="R30" s="91" t="s">
        <v>53</v>
      </c>
      <c r="S30" s="91" t="s">
        <v>48</v>
      </c>
      <c r="T30" s="35">
        <v>41536</v>
      </c>
      <c r="U30" s="91">
        <v>146</v>
      </c>
      <c r="V30" s="35">
        <v>41536</v>
      </c>
      <c r="W30" s="35">
        <v>43830</v>
      </c>
      <c r="X30" s="91" t="s">
        <v>33</v>
      </c>
      <c r="Y30" s="35" t="s">
        <v>34</v>
      </c>
      <c r="Z30" s="4" t="s">
        <v>231</v>
      </c>
      <c r="AA30" s="4">
        <v>4</v>
      </c>
      <c r="AB30" s="4">
        <v>3</v>
      </c>
      <c r="AC30" s="4">
        <v>93.7</v>
      </c>
      <c r="AD30" s="7" t="s">
        <v>236</v>
      </c>
      <c r="AE30" s="7">
        <v>0</v>
      </c>
      <c r="AF30" s="4"/>
      <c r="AG30" s="4"/>
      <c r="AH30" s="4"/>
      <c r="AI30" s="4"/>
      <c r="AJ30" s="4"/>
      <c r="AK30" s="4"/>
    </row>
    <row r="31" spans="1:37" s="6" customFormat="1" ht="24.95" customHeight="1" x14ac:dyDescent="0.2">
      <c r="A31" s="22">
        <v>3</v>
      </c>
      <c r="B31" s="34" t="s">
        <v>224</v>
      </c>
      <c r="C31" s="34" t="s">
        <v>233</v>
      </c>
      <c r="D31" s="57">
        <f>COUNTA(D27:D30)</f>
        <v>4</v>
      </c>
      <c r="E31" s="34" t="s">
        <v>46</v>
      </c>
      <c r="F31" s="58"/>
      <c r="G31" s="59">
        <v>194.4</v>
      </c>
      <c r="H31" s="59">
        <f t="shared" ref="H31:O31" si="8">SUM(H27:H30)</f>
        <v>194.40000000000003</v>
      </c>
      <c r="I31" s="59">
        <f t="shared" si="8"/>
        <v>45.2</v>
      </c>
      <c r="J31" s="59">
        <f t="shared" si="8"/>
        <v>0</v>
      </c>
      <c r="K31" s="59">
        <f t="shared" si="8"/>
        <v>45.2</v>
      </c>
      <c r="L31" s="57">
        <f t="shared" si="8"/>
        <v>1</v>
      </c>
      <c r="M31" s="57">
        <f t="shared" si="8"/>
        <v>0</v>
      </c>
      <c r="N31" s="57">
        <f t="shared" si="8"/>
        <v>1</v>
      </c>
      <c r="O31" s="57">
        <f t="shared" si="8"/>
        <v>2</v>
      </c>
      <c r="P31" s="57">
        <v>2</v>
      </c>
      <c r="Q31" s="57">
        <v>0</v>
      </c>
      <c r="R31" s="73"/>
      <c r="S31" s="34" t="s">
        <v>48</v>
      </c>
      <c r="T31" s="42">
        <v>41536</v>
      </c>
      <c r="U31" s="34">
        <v>146</v>
      </c>
      <c r="V31" s="42">
        <v>41536</v>
      </c>
      <c r="W31" s="42">
        <v>43830</v>
      </c>
      <c r="X31" s="34" t="s">
        <v>33</v>
      </c>
      <c r="Y31" s="42" t="s">
        <v>34</v>
      </c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s="1" customFormat="1" ht="38.25" customHeight="1" x14ac:dyDescent="0.2">
      <c r="A32" s="92">
        <v>4</v>
      </c>
      <c r="B32" s="91" t="s">
        <v>224</v>
      </c>
      <c r="C32" s="91" t="s">
        <v>237</v>
      </c>
      <c r="D32" s="93" t="s">
        <v>31</v>
      </c>
      <c r="E32" s="91" t="s">
        <v>19</v>
      </c>
      <c r="F32" s="56">
        <v>3</v>
      </c>
      <c r="G32" s="94"/>
      <c r="H32" s="94">
        <v>68</v>
      </c>
      <c r="I32" s="94">
        <f t="shared" ref="I32:I35" si="9">IF(R32="Подлежит расселению",H32,IF(R32="Расселено",0,IF(R32="Пустующие",0,IF(R32="В суде",H32))))</f>
        <v>68</v>
      </c>
      <c r="J32" s="94">
        <f>IF(E32="Муниципальная",I32,IF(E32="Частная",0))</f>
        <v>0</v>
      </c>
      <c r="K32" s="94">
        <f>IF(E32="Муниципальная",0,IF(E32="Частная",I32))</f>
        <v>68</v>
      </c>
      <c r="L32" s="93">
        <f t="shared" ref="L32:N35" si="10">IF(I32&gt;0,1,IF(I32=0,0))</f>
        <v>1</v>
      </c>
      <c r="M32" s="93">
        <f t="shared" si="10"/>
        <v>0</v>
      </c>
      <c r="N32" s="93">
        <f t="shared" si="10"/>
        <v>1</v>
      </c>
      <c r="O32" s="93">
        <v>4</v>
      </c>
      <c r="P32" s="93">
        <v>4</v>
      </c>
      <c r="Q32" s="93">
        <f t="shared" si="2"/>
        <v>0</v>
      </c>
      <c r="R32" s="91" t="s">
        <v>32</v>
      </c>
      <c r="S32" s="91" t="s">
        <v>45</v>
      </c>
      <c r="T32" s="35">
        <v>41536</v>
      </c>
      <c r="U32" s="91">
        <v>145</v>
      </c>
      <c r="V32" s="35">
        <v>41536</v>
      </c>
      <c r="W32" s="35">
        <v>43830</v>
      </c>
      <c r="X32" s="91" t="s">
        <v>33</v>
      </c>
      <c r="Y32" s="35" t="s">
        <v>34</v>
      </c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s="1" customFormat="1" ht="24.95" customHeight="1" x14ac:dyDescent="0.2">
      <c r="A33" s="92">
        <v>4</v>
      </c>
      <c r="B33" s="91" t="s">
        <v>224</v>
      </c>
      <c r="C33" s="91" t="s">
        <v>237</v>
      </c>
      <c r="D33" s="93" t="s">
        <v>35</v>
      </c>
      <c r="E33" s="91" t="s">
        <v>18</v>
      </c>
      <c r="F33" s="56">
        <v>3</v>
      </c>
      <c r="G33" s="94"/>
      <c r="H33" s="94">
        <v>60.7</v>
      </c>
      <c r="I33" s="94">
        <f t="shared" si="9"/>
        <v>0</v>
      </c>
      <c r="J33" s="94">
        <f>IF(E33="Муниципальная",I33,IF(E33="Частная",0))</f>
        <v>0</v>
      </c>
      <c r="K33" s="94">
        <f>IF(E33="Муниципальная",0,IF(E33="Частная",I33))</f>
        <v>0</v>
      </c>
      <c r="L33" s="93">
        <f t="shared" si="10"/>
        <v>0</v>
      </c>
      <c r="M33" s="93">
        <f t="shared" si="10"/>
        <v>0</v>
      </c>
      <c r="N33" s="93">
        <f t="shared" si="10"/>
        <v>0</v>
      </c>
      <c r="O33" s="93">
        <v>0</v>
      </c>
      <c r="P33" s="93"/>
      <c r="Q33" s="93">
        <f t="shared" si="2"/>
        <v>0</v>
      </c>
      <c r="R33" s="91" t="s">
        <v>53</v>
      </c>
      <c r="S33" s="91" t="s">
        <v>45</v>
      </c>
      <c r="T33" s="35">
        <v>41536</v>
      </c>
      <c r="U33" s="91">
        <v>145</v>
      </c>
      <c r="V33" s="35">
        <v>41536</v>
      </c>
      <c r="W33" s="35">
        <v>43830</v>
      </c>
      <c r="X33" s="91" t="s">
        <v>33</v>
      </c>
      <c r="Y33" s="35" t="s">
        <v>34</v>
      </c>
      <c r="Z33" s="4" t="s">
        <v>302</v>
      </c>
      <c r="AA33" s="4">
        <v>5</v>
      </c>
      <c r="AB33" s="4">
        <v>4</v>
      </c>
      <c r="AC33" s="4">
        <v>108</v>
      </c>
      <c r="AD33" s="7" t="s">
        <v>303</v>
      </c>
      <c r="AE33" s="7">
        <v>0</v>
      </c>
      <c r="AF33" s="4"/>
      <c r="AG33" s="4"/>
      <c r="AH33" s="4"/>
      <c r="AI33" s="4"/>
      <c r="AJ33" s="4"/>
      <c r="AK33" s="4"/>
    </row>
    <row r="34" spans="1:37" s="1" customFormat="1" ht="24.95" customHeight="1" x14ac:dyDescent="0.2">
      <c r="A34" s="92">
        <v>4</v>
      </c>
      <c r="B34" s="91" t="s">
        <v>224</v>
      </c>
      <c r="C34" s="91" t="s">
        <v>237</v>
      </c>
      <c r="D34" s="93" t="s">
        <v>36</v>
      </c>
      <c r="E34" s="91" t="s">
        <v>18</v>
      </c>
      <c r="F34" s="56">
        <v>1</v>
      </c>
      <c r="G34" s="94"/>
      <c r="H34" s="94">
        <v>22.4</v>
      </c>
      <c r="I34" s="94">
        <f t="shared" si="9"/>
        <v>0</v>
      </c>
      <c r="J34" s="94">
        <f>IF(E34="Муниципальная",I34,IF(E34="Частная",0))</f>
        <v>0</v>
      </c>
      <c r="K34" s="94">
        <f>IF(E34="Муниципальная",0,IF(E34="Частная",I34))</f>
        <v>0</v>
      </c>
      <c r="L34" s="93">
        <f t="shared" si="10"/>
        <v>0</v>
      </c>
      <c r="M34" s="93">
        <f t="shared" si="10"/>
        <v>0</v>
      </c>
      <c r="N34" s="93">
        <f t="shared" si="10"/>
        <v>0</v>
      </c>
      <c r="O34" s="93">
        <v>0</v>
      </c>
      <c r="P34" s="93"/>
      <c r="Q34" s="93">
        <f t="shared" si="2"/>
        <v>0</v>
      </c>
      <c r="R34" s="91" t="s">
        <v>53</v>
      </c>
      <c r="S34" s="91" t="s">
        <v>45</v>
      </c>
      <c r="T34" s="35">
        <v>41536</v>
      </c>
      <c r="U34" s="91">
        <v>145</v>
      </c>
      <c r="V34" s="35">
        <v>41536</v>
      </c>
      <c r="W34" s="35">
        <v>43830</v>
      </c>
      <c r="X34" s="91" t="s">
        <v>33</v>
      </c>
      <c r="Y34" s="35" t="s">
        <v>34</v>
      </c>
      <c r="Z34" s="4" t="s">
        <v>302</v>
      </c>
      <c r="AA34" s="4">
        <v>13</v>
      </c>
      <c r="AB34" s="4">
        <v>1</v>
      </c>
      <c r="AC34" s="4">
        <v>35.799999999999997</v>
      </c>
      <c r="AD34" s="7" t="s">
        <v>304</v>
      </c>
      <c r="AE34" s="7">
        <v>0</v>
      </c>
      <c r="AF34" s="4"/>
      <c r="AG34" s="4"/>
      <c r="AH34" s="4"/>
      <c r="AI34" s="4"/>
      <c r="AJ34" s="4"/>
      <c r="AK34" s="4"/>
    </row>
    <row r="35" spans="1:37" s="1" customFormat="1" ht="24.95" customHeight="1" x14ac:dyDescent="0.2">
      <c r="A35" s="92">
        <v>4</v>
      </c>
      <c r="B35" s="91" t="s">
        <v>224</v>
      </c>
      <c r="C35" s="91" t="s">
        <v>237</v>
      </c>
      <c r="D35" s="93" t="s">
        <v>37</v>
      </c>
      <c r="E35" s="91" t="s">
        <v>19</v>
      </c>
      <c r="F35" s="56">
        <v>2</v>
      </c>
      <c r="G35" s="94"/>
      <c r="H35" s="94">
        <v>54.2</v>
      </c>
      <c r="I35" s="94">
        <f t="shared" si="9"/>
        <v>54.2</v>
      </c>
      <c r="J35" s="94">
        <f>IF(E35="Муниципальная",I35,IF(E35="Частная",0))</f>
        <v>0</v>
      </c>
      <c r="K35" s="94">
        <f>IF(E35="Муниципальная",0,IF(E35="Частная",I35))</f>
        <v>54.2</v>
      </c>
      <c r="L35" s="93">
        <f t="shared" si="10"/>
        <v>1</v>
      </c>
      <c r="M35" s="93">
        <f t="shared" si="10"/>
        <v>0</v>
      </c>
      <c r="N35" s="93">
        <f t="shared" si="10"/>
        <v>1</v>
      </c>
      <c r="O35" s="93">
        <v>3</v>
      </c>
      <c r="P35" s="93">
        <v>3</v>
      </c>
      <c r="Q35" s="93">
        <f t="shared" si="2"/>
        <v>0</v>
      </c>
      <c r="R35" s="91" t="s">
        <v>32</v>
      </c>
      <c r="S35" s="91" t="s">
        <v>45</v>
      </c>
      <c r="T35" s="35">
        <v>41536</v>
      </c>
      <c r="U35" s="91">
        <v>145</v>
      </c>
      <c r="V35" s="35">
        <v>41536</v>
      </c>
      <c r="W35" s="35">
        <v>43830</v>
      </c>
      <c r="X35" s="91" t="s">
        <v>33</v>
      </c>
      <c r="Y35" s="35" t="s">
        <v>34</v>
      </c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s="6" customFormat="1" ht="24.95" customHeight="1" x14ac:dyDescent="0.2">
      <c r="A36" s="22">
        <v>4</v>
      </c>
      <c r="B36" s="34" t="s">
        <v>224</v>
      </c>
      <c r="C36" s="34" t="s">
        <v>237</v>
      </c>
      <c r="D36" s="57">
        <f>COUNTA(D32:D35)</f>
        <v>4</v>
      </c>
      <c r="E36" s="34" t="s">
        <v>46</v>
      </c>
      <c r="F36" s="58"/>
      <c r="G36" s="59">
        <v>205.3</v>
      </c>
      <c r="H36" s="59">
        <f t="shared" ref="H36:O36" si="11">SUM(H32:H35)</f>
        <v>205.3</v>
      </c>
      <c r="I36" s="59">
        <f t="shared" si="11"/>
        <v>122.2</v>
      </c>
      <c r="J36" s="59">
        <f t="shared" si="11"/>
        <v>0</v>
      </c>
      <c r="K36" s="59">
        <f t="shared" si="11"/>
        <v>122.2</v>
      </c>
      <c r="L36" s="57">
        <f t="shared" si="11"/>
        <v>2</v>
      </c>
      <c r="M36" s="57">
        <f t="shared" si="11"/>
        <v>0</v>
      </c>
      <c r="N36" s="57">
        <f t="shared" si="11"/>
        <v>2</v>
      </c>
      <c r="O36" s="57">
        <f t="shared" si="11"/>
        <v>7</v>
      </c>
      <c r="P36" s="57">
        <v>4</v>
      </c>
      <c r="Q36" s="57">
        <v>0</v>
      </c>
      <c r="R36" s="73"/>
      <c r="S36" s="34" t="s">
        <v>45</v>
      </c>
      <c r="T36" s="42">
        <v>41536</v>
      </c>
      <c r="U36" s="34">
        <v>145</v>
      </c>
      <c r="V36" s="42">
        <v>41536</v>
      </c>
      <c r="W36" s="42">
        <v>43830</v>
      </c>
      <c r="X36" s="34" t="s">
        <v>33</v>
      </c>
      <c r="Y36" s="42" t="s">
        <v>34</v>
      </c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s="1" customFormat="1" ht="24.95" customHeight="1" x14ac:dyDescent="0.2">
      <c r="A37" s="92">
        <v>5</v>
      </c>
      <c r="B37" s="91" t="s">
        <v>224</v>
      </c>
      <c r="C37" s="91" t="s">
        <v>238</v>
      </c>
      <c r="D37" s="93" t="s">
        <v>31</v>
      </c>
      <c r="E37" s="91" t="s">
        <v>18</v>
      </c>
      <c r="F37" s="56">
        <v>1</v>
      </c>
      <c r="G37" s="94"/>
      <c r="H37" s="94">
        <v>35.299999999999997</v>
      </c>
      <c r="I37" s="94">
        <f t="shared" ref="I37:I40" si="12">IF(R37="Подлежит расселению",H37,IF(R37="Расселено",0,IF(R37="Пустующие",0,IF(R37="В суде",H37))))</f>
        <v>0</v>
      </c>
      <c r="J37" s="94">
        <f>IF(E37="Муниципальная",I37,IF(E37="Частная",0))</f>
        <v>0</v>
      </c>
      <c r="K37" s="94">
        <f>IF(E37="Муниципальная",0,IF(E37="Частная",I37))</f>
        <v>0</v>
      </c>
      <c r="L37" s="93">
        <f t="shared" ref="L37:N40" si="13">IF(I37&gt;0,1,IF(I37=0,0))</f>
        <v>0</v>
      </c>
      <c r="M37" s="93">
        <f t="shared" si="13"/>
        <v>0</v>
      </c>
      <c r="N37" s="93">
        <f t="shared" si="13"/>
        <v>0</v>
      </c>
      <c r="O37" s="93">
        <v>0</v>
      </c>
      <c r="P37" s="93"/>
      <c r="Q37" s="93">
        <f t="shared" si="2"/>
        <v>0</v>
      </c>
      <c r="R37" s="91" t="s">
        <v>53</v>
      </c>
      <c r="S37" s="91" t="s">
        <v>54</v>
      </c>
      <c r="T37" s="35">
        <v>41639</v>
      </c>
      <c r="U37" s="91">
        <v>210</v>
      </c>
      <c r="V37" s="35">
        <v>41639</v>
      </c>
      <c r="W37" s="35">
        <v>43830</v>
      </c>
      <c r="X37" s="91" t="s">
        <v>33</v>
      </c>
      <c r="Y37" s="35" t="s">
        <v>34</v>
      </c>
      <c r="Z37" s="4" t="s">
        <v>226</v>
      </c>
      <c r="AA37" s="4">
        <v>24</v>
      </c>
      <c r="AB37" s="4">
        <v>1</v>
      </c>
      <c r="AC37" s="4">
        <v>36</v>
      </c>
      <c r="AD37" s="7" t="s">
        <v>239</v>
      </c>
      <c r="AE37" s="7">
        <v>0</v>
      </c>
      <c r="AF37" s="4"/>
      <c r="AG37" s="4"/>
      <c r="AH37" s="4"/>
      <c r="AI37" s="4"/>
      <c r="AJ37" s="4"/>
      <c r="AK37" s="4"/>
    </row>
    <row r="38" spans="1:37" s="1" customFormat="1" ht="32.25" customHeight="1" x14ac:dyDescent="0.2">
      <c r="A38" s="92">
        <v>5</v>
      </c>
      <c r="B38" s="91" t="s">
        <v>224</v>
      </c>
      <c r="C38" s="91" t="s">
        <v>238</v>
      </c>
      <c r="D38" s="93" t="s">
        <v>35</v>
      </c>
      <c r="E38" s="91" t="s">
        <v>18</v>
      </c>
      <c r="F38" s="56">
        <v>2</v>
      </c>
      <c r="G38" s="94"/>
      <c r="H38" s="94">
        <v>42.8</v>
      </c>
      <c r="I38" s="94">
        <f t="shared" si="12"/>
        <v>42.8</v>
      </c>
      <c r="J38" s="94">
        <f>IF(E38="Муниципальная",I38,IF(E38="Частная",0))</f>
        <v>42.8</v>
      </c>
      <c r="K38" s="94">
        <f>IF(E38="Муниципальная",0,IF(E38="Частная",I38))</f>
        <v>0</v>
      </c>
      <c r="L38" s="93">
        <f t="shared" si="13"/>
        <v>1</v>
      </c>
      <c r="M38" s="93">
        <f t="shared" si="13"/>
        <v>1</v>
      </c>
      <c r="N38" s="93">
        <f t="shared" si="13"/>
        <v>0</v>
      </c>
      <c r="O38" s="93">
        <v>2</v>
      </c>
      <c r="P38" s="93"/>
      <c r="Q38" s="93">
        <f t="shared" ref="Q38:Q101" si="14">O38-P38</f>
        <v>2</v>
      </c>
      <c r="R38" s="91" t="s">
        <v>32</v>
      </c>
      <c r="S38" s="91" t="s">
        <v>54</v>
      </c>
      <c r="T38" s="35">
        <v>41639</v>
      </c>
      <c r="U38" s="91">
        <v>210</v>
      </c>
      <c r="V38" s="35">
        <v>41639</v>
      </c>
      <c r="W38" s="35">
        <v>43830</v>
      </c>
      <c r="X38" s="91" t="s">
        <v>33</v>
      </c>
      <c r="Y38" s="35" t="s">
        <v>34</v>
      </c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s="1" customFormat="1" ht="24.95" customHeight="1" x14ac:dyDescent="0.2">
      <c r="A39" s="92">
        <v>5</v>
      </c>
      <c r="B39" s="91" t="s">
        <v>224</v>
      </c>
      <c r="C39" s="91" t="s">
        <v>238</v>
      </c>
      <c r="D39" s="93" t="s">
        <v>36</v>
      </c>
      <c r="E39" s="91" t="s">
        <v>18</v>
      </c>
      <c r="F39" s="56">
        <v>2</v>
      </c>
      <c r="G39" s="94"/>
      <c r="H39" s="94">
        <v>38.299999999999997</v>
      </c>
      <c r="I39" s="94">
        <f t="shared" si="12"/>
        <v>0</v>
      </c>
      <c r="J39" s="94">
        <f>IF(E39="Муниципальная",I39,IF(E39="Частная",0))</f>
        <v>0</v>
      </c>
      <c r="K39" s="94">
        <f>IF(E39="Муниципальная",0,IF(E39="Частная",I39))</f>
        <v>0</v>
      </c>
      <c r="L39" s="93">
        <f t="shared" si="13"/>
        <v>0</v>
      </c>
      <c r="M39" s="93">
        <f t="shared" si="13"/>
        <v>0</v>
      </c>
      <c r="N39" s="93">
        <f t="shared" si="13"/>
        <v>0</v>
      </c>
      <c r="O39" s="93">
        <v>0</v>
      </c>
      <c r="P39" s="93"/>
      <c r="Q39" s="93">
        <f t="shared" si="14"/>
        <v>0</v>
      </c>
      <c r="R39" s="91" t="s">
        <v>53</v>
      </c>
      <c r="S39" s="91" t="s">
        <v>54</v>
      </c>
      <c r="T39" s="35">
        <v>41639</v>
      </c>
      <c r="U39" s="91">
        <v>210</v>
      </c>
      <c r="V39" s="35">
        <v>41639</v>
      </c>
      <c r="W39" s="35">
        <v>43830</v>
      </c>
      <c r="X39" s="91" t="s">
        <v>33</v>
      </c>
      <c r="Y39" s="35" t="s">
        <v>34</v>
      </c>
      <c r="Z39" s="4" t="s">
        <v>240</v>
      </c>
      <c r="AA39" s="4">
        <v>22</v>
      </c>
      <c r="AB39" s="4">
        <v>3</v>
      </c>
      <c r="AC39" s="4">
        <v>80.400000000000006</v>
      </c>
      <c r="AD39" s="7" t="s">
        <v>241</v>
      </c>
      <c r="AE39" s="7">
        <v>0</v>
      </c>
      <c r="AF39" s="4"/>
      <c r="AG39" s="4"/>
      <c r="AH39" s="4"/>
      <c r="AI39" s="4"/>
      <c r="AJ39" s="4"/>
      <c r="AK39" s="4"/>
    </row>
    <row r="40" spans="1:37" s="1" customFormat="1" ht="24.95" customHeight="1" x14ac:dyDescent="0.2">
      <c r="A40" s="92">
        <v>5</v>
      </c>
      <c r="B40" s="91" t="s">
        <v>224</v>
      </c>
      <c r="C40" s="91" t="s">
        <v>238</v>
      </c>
      <c r="D40" s="93" t="s">
        <v>37</v>
      </c>
      <c r="E40" s="91" t="s">
        <v>18</v>
      </c>
      <c r="F40" s="56">
        <v>1</v>
      </c>
      <c r="G40" s="94"/>
      <c r="H40" s="94">
        <v>35.4</v>
      </c>
      <c r="I40" s="94">
        <f t="shared" si="12"/>
        <v>0</v>
      </c>
      <c r="J40" s="94">
        <f>IF(E40="Муниципальная",I40,IF(E40="Частная",0))</f>
        <v>0</v>
      </c>
      <c r="K40" s="94">
        <f>IF(E40="Муниципальная",0,IF(E40="Частная",I40))</f>
        <v>0</v>
      </c>
      <c r="L40" s="93">
        <f t="shared" si="13"/>
        <v>0</v>
      </c>
      <c r="M40" s="93">
        <f t="shared" si="13"/>
        <v>0</v>
      </c>
      <c r="N40" s="93">
        <f t="shared" si="13"/>
        <v>0</v>
      </c>
      <c r="O40" s="93">
        <v>0</v>
      </c>
      <c r="P40" s="93"/>
      <c r="Q40" s="93">
        <f t="shared" si="14"/>
        <v>0</v>
      </c>
      <c r="R40" s="91" t="s">
        <v>53</v>
      </c>
      <c r="S40" s="91" t="s">
        <v>54</v>
      </c>
      <c r="T40" s="35">
        <v>41639</v>
      </c>
      <c r="U40" s="91">
        <v>210</v>
      </c>
      <c r="V40" s="35">
        <v>41639</v>
      </c>
      <c r="W40" s="35">
        <v>43830</v>
      </c>
      <c r="X40" s="91" t="s">
        <v>33</v>
      </c>
      <c r="Y40" s="35" t="s">
        <v>34</v>
      </c>
      <c r="Z40" s="4" t="s">
        <v>226</v>
      </c>
      <c r="AA40" s="4">
        <v>29</v>
      </c>
      <c r="AB40" s="4">
        <v>2</v>
      </c>
      <c r="AC40" s="4">
        <v>58.2</v>
      </c>
      <c r="AD40" s="7" t="s">
        <v>242</v>
      </c>
      <c r="AE40" s="7">
        <v>0</v>
      </c>
      <c r="AF40" s="4"/>
      <c r="AG40" s="4"/>
      <c r="AH40" s="4"/>
      <c r="AI40" s="4"/>
      <c r="AJ40" s="4"/>
      <c r="AK40" s="4"/>
    </row>
    <row r="41" spans="1:37" s="6" customFormat="1" ht="24.95" customHeight="1" x14ac:dyDescent="0.2">
      <c r="A41" s="22">
        <v>5</v>
      </c>
      <c r="B41" s="34" t="s">
        <v>224</v>
      </c>
      <c r="C41" s="34" t="s">
        <v>238</v>
      </c>
      <c r="D41" s="57">
        <f>COUNTA(D37:D40)</f>
        <v>4</v>
      </c>
      <c r="E41" s="34" t="s">
        <v>46</v>
      </c>
      <c r="F41" s="58"/>
      <c r="G41" s="59">
        <v>151.80000000000001</v>
      </c>
      <c r="H41" s="59">
        <f t="shared" ref="H41:O41" si="15">SUM(H37:H40)</f>
        <v>151.79999999999998</v>
      </c>
      <c r="I41" s="59">
        <f t="shared" si="15"/>
        <v>42.8</v>
      </c>
      <c r="J41" s="59">
        <f t="shared" si="15"/>
        <v>42.8</v>
      </c>
      <c r="K41" s="59">
        <f t="shared" si="15"/>
        <v>0</v>
      </c>
      <c r="L41" s="57">
        <f t="shared" si="15"/>
        <v>1</v>
      </c>
      <c r="M41" s="57">
        <f t="shared" si="15"/>
        <v>1</v>
      </c>
      <c r="N41" s="57">
        <f t="shared" si="15"/>
        <v>0</v>
      </c>
      <c r="O41" s="57">
        <f t="shared" si="15"/>
        <v>2</v>
      </c>
      <c r="P41" s="57">
        <v>0</v>
      </c>
      <c r="Q41" s="57">
        <f t="shared" si="14"/>
        <v>2</v>
      </c>
      <c r="R41" s="73"/>
      <c r="S41" s="34" t="s">
        <v>54</v>
      </c>
      <c r="T41" s="42">
        <v>41639</v>
      </c>
      <c r="U41" s="34">
        <v>210</v>
      </c>
      <c r="V41" s="42">
        <v>41639</v>
      </c>
      <c r="W41" s="42">
        <v>43830</v>
      </c>
      <c r="X41" s="34" t="s">
        <v>33</v>
      </c>
      <c r="Y41" s="42" t="s">
        <v>34</v>
      </c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s="1" customFormat="1" ht="24.95" customHeight="1" x14ac:dyDescent="0.2">
      <c r="A42" s="92">
        <v>6</v>
      </c>
      <c r="B42" s="91" t="s">
        <v>224</v>
      </c>
      <c r="C42" s="91" t="s">
        <v>243</v>
      </c>
      <c r="D42" s="93" t="s">
        <v>31</v>
      </c>
      <c r="E42" s="91" t="s">
        <v>18</v>
      </c>
      <c r="F42" s="56">
        <v>1</v>
      </c>
      <c r="G42" s="94"/>
      <c r="H42" s="94">
        <v>35.299999999999997</v>
      </c>
      <c r="I42" s="94">
        <f t="shared" ref="I42:I45" si="16">IF(R42="Подлежит расселению",H42,IF(R42="Расселено",0,IF(R42="Пустующие",0,IF(R42="В суде",H42))))</f>
        <v>0</v>
      </c>
      <c r="J42" s="94">
        <f>IF(E42="Муниципальная",I42,IF(E42="Частная",0))</f>
        <v>0</v>
      </c>
      <c r="K42" s="94">
        <f>IF(E42="Муниципальная",0,IF(E42="Частная",I42))</f>
        <v>0</v>
      </c>
      <c r="L42" s="93">
        <f t="shared" ref="L42:N45" si="17">IF(I42&gt;0,1,IF(I42=0,0))</f>
        <v>0</v>
      </c>
      <c r="M42" s="93">
        <f t="shared" si="17"/>
        <v>0</v>
      </c>
      <c r="N42" s="93">
        <f t="shared" si="17"/>
        <v>0</v>
      </c>
      <c r="O42" s="93">
        <v>0</v>
      </c>
      <c r="P42" s="93"/>
      <c r="Q42" s="93">
        <f t="shared" si="14"/>
        <v>0</v>
      </c>
      <c r="R42" s="91" t="s">
        <v>67</v>
      </c>
      <c r="S42" s="91">
        <v>20</v>
      </c>
      <c r="T42" s="35">
        <v>41639</v>
      </c>
      <c r="U42" s="91">
        <v>212</v>
      </c>
      <c r="V42" s="35">
        <v>41639</v>
      </c>
      <c r="W42" s="35">
        <v>43465</v>
      </c>
      <c r="X42" s="91" t="s">
        <v>33</v>
      </c>
      <c r="Y42" s="35" t="s">
        <v>34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s="1" customFormat="1" ht="24.95" customHeight="1" x14ac:dyDescent="0.2">
      <c r="A43" s="92">
        <v>6</v>
      </c>
      <c r="B43" s="91" t="s">
        <v>224</v>
      </c>
      <c r="C43" s="91" t="s">
        <v>243</v>
      </c>
      <c r="D43" s="93" t="s">
        <v>35</v>
      </c>
      <c r="E43" s="91" t="s">
        <v>18</v>
      </c>
      <c r="F43" s="56">
        <v>2</v>
      </c>
      <c r="G43" s="94"/>
      <c r="H43" s="94">
        <v>36.200000000000003</v>
      </c>
      <c r="I43" s="94">
        <f t="shared" si="16"/>
        <v>0</v>
      </c>
      <c r="J43" s="94">
        <f>IF(E43="Муниципальная",I43,IF(E43="Частная",0))</f>
        <v>0</v>
      </c>
      <c r="K43" s="94">
        <f>IF(E43="Муниципальная",0,IF(E43="Частная",I43))</f>
        <v>0</v>
      </c>
      <c r="L43" s="93">
        <f t="shared" si="17"/>
        <v>0</v>
      </c>
      <c r="M43" s="93">
        <f t="shared" si="17"/>
        <v>0</v>
      </c>
      <c r="N43" s="93">
        <f t="shared" si="17"/>
        <v>0</v>
      </c>
      <c r="O43" s="93">
        <v>0</v>
      </c>
      <c r="P43" s="93"/>
      <c r="Q43" s="93">
        <f t="shared" si="14"/>
        <v>0</v>
      </c>
      <c r="R43" s="91" t="s">
        <v>53</v>
      </c>
      <c r="S43" s="91">
        <v>20</v>
      </c>
      <c r="T43" s="35">
        <v>41639</v>
      </c>
      <c r="U43" s="91">
        <v>212</v>
      </c>
      <c r="V43" s="35">
        <v>41639</v>
      </c>
      <c r="W43" s="35">
        <v>43465</v>
      </c>
      <c r="X43" s="91" t="s">
        <v>33</v>
      </c>
      <c r="Y43" s="35" t="s">
        <v>34</v>
      </c>
      <c r="Z43" s="4" t="s">
        <v>244</v>
      </c>
      <c r="AA43" s="4">
        <v>5</v>
      </c>
      <c r="AB43" s="4">
        <v>2</v>
      </c>
      <c r="AC43" s="4">
        <v>58.4</v>
      </c>
      <c r="AD43" s="7" t="s">
        <v>245</v>
      </c>
      <c r="AE43" s="7">
        <v>0</v>
      </c>
      <c r="AF43" s="4"/>
      <c r="AG43" s="4"/>
      <c r="AH43" s="4"/>
      <c r="AI43" s="4"/>
      <c r="AJ43" s="4"/>
      <c r="AK43" s="4"/>
    </row>
    <row r="44" spans="1:37" s="1" customFormat="1" ht="24.95" customHeight="1" x14ac:dyDescent="0.2">
      <c r="A44" s="92">
        <v>6</v>
      </c>
      <c r="B44" s="91" t="s">
        <v>224</v>
      </c>
      <c r="C44" s="91" t="s">
        <v>243</v>
      </c>
      <c r="D44" s="93" t="s">
        <v>36</v>
      </c>
      <c r="E44" s="91" t="s">
        <v>19</v>
      </c>
      <c r="F44" s="56">
        <v>3</v>
      </c>
      <c r="G44" s="94"/>
      <c r="H44" s="94">
        <v>71.900000000000006</v>
      </c>
      <c r="I44" s="94">
        <f t="shared" si="16"/>
        <v>71.900000000000006</v>
      </c>
      <c r="J44" s="94">
        <f>IF(E44="Муниципальная",I44,IF(E44="Частная",0))</f>
        <v>0</v>
      </c>
      <c r="K44" s="94">
        <f>IF(E44="Муниципальная",0,IF(E44="Частная",I44))</f>
        <v>71.900000000000006</v>
      </c>
      <c r="L44" s="93">
        <f t="shared" si="17"/>
        <v>1</v>
      </c>
      <c r="M44" s="93">
        <f t="shared" si="17"/>
        <v>0</v>
      </c>
      <c r="N44" s="93">
        <f t="shared" si="17"/>
        <v>1</v>
      </c>
      <c r="O44" s="93">
        <v>2</v>
      </c>
      <c r="P44" s="93">
        <v>2</v>
      </c>
      <c r="Q44" s="93">
        <f t="shared" si="14"/>
        <v>0</v>
      </c>
      <c r="R44" s="91" t="s">
        <v>32</v>
      </c>
      <c r="S44" s="91">
        <v>20</v>
      </c>
      <c r="T44" s="35">
        <v>41639</v>
      </c>
      <c r="U44" s="91">
        <v>212</v>
      </c>
      <c r="V44" s="35">
        <v>41639</v>
      </c>
      <c r="W44" s="35">
        <v>43465</v>
      </c>
      <c r="X44" s="91" t="s">
        <v>33</v>
      </c>
      <c r="Y44" s="35" t="s">
        <v>34</v>
      </c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s="1" customFormat="1" ht="24.95" customHeight="1" x14ac:dyDescent="0.2">
      <c r="A45" s="92">
        <v>6</v>
      </c>
      <c r="B45" s="91" t="s">
        <v>224</v>
      </c>
      <c r="C45" s="91" t="s">
        <v>243</v>
      </c>
      <c r="D45" s="93" t="s">
        <v>37</v>
      </c>
      <c r="E45" s="91" t="s">
        <v>19</v>
      </c>
      <c r="F45" s="56">
        <v>3</v>
      </c>
      <c r="G45" s="94"/>
      <c r="H45" s="94">
        <v>63.2</v>
      </c>
      <c r="I45" s="94">
        <f t="shared" si="16"/>
        <v>0</v>
      </c>
      <c r="J45" s="94">
        <f>IF(E45="Муниципальная",I45,IF(E45="Частная",0))</f>
        <v>0</v>
      </c>
      <c r="K45" s="94">
        <f>IF(E45="Муниципальная",0,IF(E45="Частная",I45))</f>
        <v>0</v>
      </c>
      <c r="L45" s="93">
        <f t="shared" si="17"/>
        <v>0</v>
      </c>
      <c r="M45" s="93">
        <f t="shared" si="17"/>
        <v>0</v>
      </c>
      <c r="N45" s="93">
        <f t="shared" si="17"/>
        <v>0</v>
      </c>
      <c r="O45" s="93">
        <v>0</v>
      </c>
      <c r="P45" s="93"/>
      <c r="Q45" s="93">
        <f t="shared" si="14"/>
        <v>0</v>
      </c>
      <c r="R45" s="91" t="s">
        <v>53</v>
      </c>
      <c r="S45" s="91">
        <v>20</v>
      </c>
      <c r="T45" s="35">
        <v>41639</v>
      </c>
      <c r="U45" s="91">
        <v>212</v>
      </c>
      <c r="V45" s="35">
        <v>41639</v>
      </c>
      <c r="W45" s="35">
        <v>43465</v>
      </c>
      <c r="X45" s="91" t="s">
        <v>33</v>
      </c>
      <c r="Y45" s="35" t="s">
        <v>34</v>
      </c>
      <c r="Z45" s="4" t="s">
        <v>226</v>
      </c>
      <c r="AA45" s="4">
        <v>1</v>
      </c>
      <c r="AB45" s="4">
        <v>3</v>
      </c>
      <c r="AC45" s="4">
        <v>76.2</v>
      </c>
      <c r="AD45" s="7" t="s">
        <v>246</v>
      </c>
      <c r="AE45" s="7">
        <v>0</v>
      </c>
      <c r="AF45" s="4"/>
      <c r="AG45" s="4"/>
      <c r="AH45" s="4"/>
      <c r="AI45" s="4"/>
      <c r="AJ45" s="4"/>
      <c r="AK45" s="4"/>
    </row>
    <row r="46" spans="1:37" s="6" customFormat="1" ht="24.95" customHeight="1" x14ac:dyDescent="0.2">
      <c r="A46" s="22">
        <v>6</v>
      </c>
      <c r="B46" s="34" t="s">
        <v>224</v>
      </c>
      <c r="C46" s="34" t="s">
        <v>243</v>
      </c>
      <c r="D46" s="57">
        <f>COUNTA(D42:D45)</f>
        <v>4</v>
      </c>
      <c r="E46" s="34" t="s">
        <v>46</v>
      </c>
      <c r="F46" s="58"/>
      <c r="G46" s="59">
        <v>206.6</v>
      </c>
      <c r="H46" s="59">
        <f t="shared" ref="H46:O46" si="18">SUM(H42:H45)</f>
        <v>206.60000000000002</v>
      </c>
      <c r="I46" s="59">
        <f t="shared" si="18"/>
        <v>71.900000000000006</v>
      </c>
      <c r="J46" s="59">
        <f t="shared" si="18"/>
        <v>0</v>
      </c>
      <c r="K46" s="59">
        <f t="shared" si="18"/>
        <v>71.900000000000006</v>
      </c>
      <c r="L46" s="57">
        <f t="shared" si="18"/>
        <v>1</v>
      </c>
      <c r="M46" s="57">
        <f t="shared" si="18"/>
        <v>0</v>
      </c>
      <c r="N46" s="57">
        <f t="shared" si="18"/>
        <v>1</v>
      </c>
      <c r="O46" s="57">
        <f t="shared" si="18"/>
        <v>2</v>
      </c>
      <c r="P46" s="57">
        <v>2</v>
      </c>
      <c r="Q46" s="57">
        <f t="shared" si="14"/>
        <v>0</v>
      </c>
      <c r="R46" s="73"/>
      <c r="S46" s="34">
        <v>20</v>
      </c>
      <c r="T46" s="42">
        <v>41639</v>
      </c>
      <c r="U46" s="34">
        <v>212</v>
      </c>
      <c r="V46" s="42">
        <v>41639</v>
      </c>
      <c r="W46" s="42">
        <v>43465</v>
      </c>
      <c r="X46" s="34" t="s">
        <v>33</v>
      </c>
      <c r="Y46" s="42" t="s">
        <v>34</v>
      </c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 s="1" customFormat="1" ht="24.95" customHeight="1" x14ac:dyDescent="0.2">
      <c r="A47" s="92">
        <v>7</v>
      </c>
      <c r="B47" s="91" t="s">
        <v>224</v>
      </c>
      <c r="C47" s="91" t="s">
        <v>247</v>
      </c>
      <c r="D47" s="93" t="s">
        <v>31</v>
      </c>
      <c r="E47" s="91" t="s">
        <v>18</v>
      </c>
      <c r="F47" s="56">
        <v>1</v>
      </c>
      <c r="G47" s="94"/>
      <c r="H47" s="94">
        <v>38.9</v>
      </c>
      <c r="I47" s="94">
        <f t="shared" ref="I47:I50" si="19">IF(R47="Подлежит расселению",H47,IF(R47="Расселено",0,IF(R47="Пустующие",0,IF(R47="В суде",H47))))</f>
        <v>0</v>
      </c>
      <c r="J47" s="94">
        <f>IF(E47="Муниципальная",I47,IF(E47="Частная",0))</f>
        <v>0</v>
      </c>
      <c r="K47" s="94">
        <f>IF(E47="Муниципальная",0,IF(E47="Частная",I47))</f>
        <v>0</v>
      </c>
      <c r="L47" s="93">
        <f t="shared" ref="L47:N50" si="20">IF(I47&gt;0,1,IF(I47=0,0))</f>
        <v>0</v>
      </c>
      <c r="M47" s="93">
        <f t="shared" si="20"/>
        <v>0</v>
      </c>
      <c r="N47" s="93">
        <f t="shared" si="20"/>
        <v>0</v>
      </c>
      <c r="O47" s="93">
        <v>0</v>
      </c>
      <c r="P47" s="93"/>
      <c r="Q47" s="93">
        <f t="shared" si="14"/>
        <v>0</v>
      </c>
      <c r="R47" s="91" t="s">
        <v>53</v>
      </c>
      <c r="S47" s="91" t="s">
        <v>50</v>
      </c>
      <c r="T47" s="35">
        <v>41639</v>
      </c>
      <c r="U47" s="91">
        <v>207</v>
      </c>
      <c r="V47" s="35">
        <v>41639</v>
      </c>
      <c r="W47" s="35">
        <v>43830</v>
      </c>
      <c r="X47" s="91" t="s">
        <v>33</v>
      </c>
      <c r="Y47" s="35" t="s">
        <v>34</v>
      </c>
      <c r="Z47" s="4" t="s">
        <v>244</v>
      </c>
      <c r="AA47" s="4">
        <v>2</v>
      </c>
      <c r="AB47" s="4">
        <v>1</v>
      </c>
      <c r="AC47" s="4">
        <v>38.799999999999997</v>
      </c>
      <c r="AD47" s="7" t="s">
        <v>248</v>
      </c>
      <c r="AE47" s="7">
        <v>0</v>
      </c>
      <c r="AF47" s="4"/>
      <c r="AG47" s="4"/>
      <c r="AH47" s="4"/>
      <c r="AI47" s="4"/>
      <c r="AJ47" s="4"/>
      <c r="AK47" s="4"/>
    </row>
    <row r="48" spans="1:37" s="1" customFormat="1" ht="31.5" customHeight="1" x14ac:dyDescent="0.2">
      <c r="A48" s="92">
        <v>7</v>
      </c>
      <c r="B48" s="91" t="s">
        <v>224</v>
      </c>
      <c r="C48" s="91" t="s">
        <v>247</v>
      </c>
      <c r="D48" s="93" t="s">
        <v>35</v>
      </c>
      <c r="E48" s="91" t="s">
        <v>18</v>
      </c>
      <c r="F48" s="56">
        <v>2</v>
      </c>
      <c r="G48" s="94"/>
      <c r="H48" s="94">
        <v>35.6</v>
      </c>
      <c r="I48" s="94">
        <f t="shared" si="19"/>
        <v>35.6</v>
      </c>
      <c r="J48" s="94">
        <f>IF(E48="Муниципальная",I48,IF(E48="Частная",0))</f>
        <v>35.6</v>
      </c>
      <c r="K48" s="94">
        <f>IF(E48="Муниципальная",0,IF(E48="Частная",I48))</f>
        <v>0</v>
      </c>
      <c r="L48" s="93">
        <f t="shared" si="20"/>
        <v>1</v>
      </c>
      <c r="M48" s="93">
        <f t="shared" si="20"/>
        <v>1</v>
      </c>
      <c r="N48" s="93">
        <f t="shared" si="20"/>
        <v>0</v>
      </c>
      <c r="O48" s="93">
        <v>2</v>
      </c>
      <c r="P48" s="93"/>
      <c r="Q48" s="93">
        <f t="shared" si="14"/>
        <v>2</v>
      </c>
      <c r="R48" s="91" t="s">
        <v>32</v>
      </c>
      <c r="S48" s="91" t="s">
        <v>50</v>
      </c>
      <c r="T48" s="35">
        <v>41639</v>
      </c>
      <c r="U48" s="91">
        <v>207</v>
      </c>
      <c r="V48" s="35">
        <v>41639</v>
      </c>
      <c r="W48" s="35">
        <v>43830</v>
      </c>
      <c r="X48" s="91" t="s">
        <v>33</v>
      </c>
      <c r="Y48" s="35" t="s">
        <v>34</v>
      </c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s="1" customFormat="1" ht="24.95" customHeight="1" x14ac:dyDescent="0.2">
      <c r="A49" s="92">
        <v>7</v>
      </c>
      <c r="B49" s="91" t="s">
        <v>224</v>
      </c>
      <c r="C49" s="91" t="s">
        <v>247</v>
      </c>
      <c r="D49" s="93" t="s">
        <v>36</v>
      </c>
      <c r="E49" s="91" t="s">
        <v>18</v>
      </c>
      <c r="F49" s="56">
        <v>1</v>
      </c>
      <c r="G49" s="94"/>
      <c r="H49" s="94">
        <v>38.299999999999997</v>
      </c>
      <c r="I49" s="94">
        <f t="shared" si="19"/>
        <v>0</v>
      </c>
      <c r="J49" s="94">
        <f>IF(E49="Муниципальная",I49,IF(E49="Частная",0))</f>
        <v>0</v>
      </c>
      <c r="K49" s="94">
        <f>IF(E49="Муниципальная",0,IF(E49="Частная",I49))</f>
        <v>0</v>
      </c>
      <c r="L49" s="93">
        <f t="shared" si="20"/>
        <v>0</v>
      </c>
      <c r="M49" s="93">
        <f t="shared" si="20"/>
        <v>0</v>
      </c>
      <c r="N49" s="93">
        <f t="shared" si="20"/>
        <v>0</v>
      </c>
      <c r="O49" s="93">
        <v>0</v>
      </c>
      <c r="P49" s="93"/>
      <c r="Q49" s="93">
        <f t="shared" si="14"/>
        <v>0</v>
      </c>
      <c r="R49" s="91" t="s">
        <v>53</v>
      </c>
      <c r="S49" s="91" t="s">
        <v>50</v>
      </c>
      <c r="T49" s="35">
        <v>41639</v>
      </c>
      <c r="U49" s="91">
        <v>207</v>
      </c>
      <c r="V49" s="35">
        <v>41639</v>
      </c>
      <c r="W49" s="35">
        <v>43830</v>
      </c>
      <c r="X49" s="91" t="s">
        <v>33</v>
      </c>
      <c r="Y49" s="35" t="s">
        <v>34</v>
      </c>
      <c r="Z49" s="4" t="s">
        <v>226</v>
      </c>
      <c r="AA49" s="4">
        <v>6</v>
      </c>
      <c r="AB49" s="4">
        <v>3</v>
      </c>
      <c r="AC49" s="4">
        <v>63.6</v>
      </c>
      <c r="AD49" s="7" t="s">
        <v>249</v>
      </c>
      <c r="AE49" s="7">
        <v>0</v>
      </c>
      <c r="AF49" s="4"/>
      <c r="AG49" s="4"/>
      <c r="AH49" s="4"/>
      <c r="AI49" s="4"/>
      <c r="AJ49" s="4"/>
      <c r="AK49" s="4"/>
    </row>
    <row r="50" spans="1:37" s="1" customFormat="1" ht="24.95" customHeight="1" x14ac:dyDescent="0.2">
      <c r="A50" s="92">
        <v>7</v>
      </c>
      <c r="B50" s="91" t="s">
        <v>224</v>
      </c>
      <c r="C50" s="91" t="s">
        <v>247</v>
      </c>
      <c r="D50" s="93" t="s">
        <v>37</v>
      </c>
      <c r="E50" s="91" t="s">
        <v>18</v>
      </c>
      <c r="F50" s="56">
        <v>2</v>
      </c>
      <c r="G50" s="94"/>
      <c r="H50" s="94">
        <v>35.1</v>
      </c>
      <c r="I50" s="94">
        <f t="shared" si="19"/>
        <v>35.1</v>
      </c>
      <c r="J50" s="94">
        <f>IF(E50="Муниципальная",I50,IF(E50="Частная",0))</f>
        <v>35.1</v>
      </c>
      <c r="K50" s="94">
        <f>IF(E50="Муниципальная",0,IF(E50="Частная",I50))</f>
        <v>0</v>
      </c>
      <c r="L50" s="93">
        <f t="shared" si="20"/>
        <v>1</v>
      </c>
      <c r="M50" s="93">
        <f t="shared" si="20"/>
        <v>1</v>
      </c>
      <c r="N50" s="93">
        <f t="shared" si="20"/>
        <v>0</v>
      </c>
      <c r="O50" s="93">
        <v>2</v>
      </c>
      <c r="P50" s="93"/>
      <c r="Q50" s="93">
        <f t="shared" si="14"/>
        <v>2</v>
      </c>
      <c r="R50" s="91" t="s">
        <v>32</v>
      </c>
      <c r="S50" s="91" t="s">
        <v>50</v>
      </c>
      <c r="T50" s="35">
        <v>41639</v>
      </c>
      <c r="U50" s="91">
        <v>207</v>
      </c>
      <c r="V50" s="35">
        <v>41639</v>
      </c>
      <c r="W50" s="35">
        <v>43830</v>
      </c>
      <c r="X50" s="91" t="s">
        <v>33</v>
      </c>
      <c r="Y50" s="35" t="s">
        <v>34</v>
      </c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s="6" customFormat="1" ht="24.95" customHeight="1" x14ac:dyDescent="0.2">
      <c r="A51" s="22">
        <v>7</v>
      </c>
      <c r="B51" s="34" t="s">
        <v>224</v>
      </c>
      <c r="C51" s="34" t="s">
        <v>247</v>
      </c>
      <c r="D51" s="57">
        <f>COUNTA(D47:D50)</f>
        <v>4</v>
      </c>
      <c r="E51" s="34" t="s">
        <v>46</v>
      </c>
      <c r="F51" s="58"/>
      <c r="G51" s="59">
        <v>147.9</v>
      </c>
      <c r="H51" s="59">
        <f t="shared" ref="H51:O51" si="21">SUM(H47:H50)</f>
        <v>147.9</v>
      </c>
      <c r="I51" s="59">
        <f t="shared" si="21"/>
        <v>70.7</v>
      </c>
      <c r="J51" s="59">
        <f t="shared" si="21"/>
        <v>70.7</v>
      </c>
      <c r="K51" s="59">
        <f t="shared" si="21"/>
        <v>0</v>
      </c>
      <c r="L51" s="57">
        <f t="shared" si="21"/>
        <v>2</v>
      </c>
      <c r="M51" s="57">
        <f t="shared" si="21"/>
        <v>2</v>
      </c>
      <c r="N51" s="57">
        <f t="shared" si="21"/>
        <v>0</v>
      </c>
      <c r="O51" s="57">
        <f t="shared" si="21"/>
        <v>4</v>
      </c>
      <c r="P51" s="57"/>
      <c r="Q51" s="57">
        <f t="shared" si="14"/>
        <v>4</v>
      </c>
      <c r="R51" s="73"/>
      <c r="S51" s="34" t="s">
        <v>50</v>
      </c>
      <c r="T51" s="42">
        <v>41639</v>
      </c>
      <c r="U51" s="34">
        <v>207</v>
      </c>
      <c r="V51" s="42">
        <v>41639</v>
      </c>
      <c r="W51" s="42">
        <v>43830</v>
      </c>
      <c r="X51" s="34" t="s">
        <v>33</v>
      </c>
      <c r="Y51" s="42" t="s">
        <v>34</v>
      </c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s="1" customFormat="1" ht="24.95" customHeight="1" x14ac:dyDescent="0.2">
      <c r="A52" s="92">
        <v>8</v>
      </c>
      <c r="B52" s="91" t="s">
        <v>224</v>
      </c>
      <c r="C52" s="91" t="s">
        <v>250</v>
      </c>
      <c r="D52" s="93" t="s">
        <v>31</v>
      </c>
      <c r="E52" s="91" t="s">
        <v>18</v>
      </c>
      <c r="F52" s="56">
        <v>2</v>
      </c>
      <c r="G52" s="94"/>
      <c r="H52" s="94">
        <v>53.1</v>
      </c>
      <c r="I52" s="94">
        <f t="shared" ref="I52:I54" si="22">IF(R52="Подлежит расселению",H52,IF(R52="Расселено",0,IF(R52="Пустующие",0,IF(R52="В суде",H52))))</f>
        <v>0</v>
      </c>
      <c r="J52" s="94">
        <f>IF(E52="Муниципальная",I52,IF(E52="Частная",0))</f>
        <v>0</v>
      </c>
      <c r="K52" s="94">
        <f>IF(E52="Муниципальная",0,IF(E52="Частная",I52))</f>
        <v>0</v>
      </c>
      <c r="L52" s="93">
        <f t="shared" ref="L52:N54" si="23">IF(I52&gt;0,1,IF(I52=0,0))</f>
        <v>0</v>
      </c>
      <c r="M52" s="93">
        <f t="shared" si="23"/>
        <v>0</v>
      </c>
      <c r="N52" s="93">
        <f t="shared" si="23"/>
        <v>0</v>
      </c>
      <c r="O52" s="93">
        <v>0</v>
      </c>
      <c r="P52" s="93"/>
      <c r="Q52" s="93">
        <f t="shared" si="14"/>
        <v>0</v>
      </c>
      <c r="R52" s="91" t="s">
        <v>53</v>
      </c>
      <c r="S52" s="91" t="s">
        <v>52</v>
      </c>
      <c r="T52" s="35">
        <v>41639</v>
      </c>
      <c r="U52" s="91">
        <v>209</v>
      </c>
      <c r="V52" s="35">
        <v>41639</v>
      </c>
      <c r="W52" s="35">
        <v>43830</v>
      </c>
      <c r="X52" s="91" t="s">
        <v>33</v>
      </c>
      <c r="Y52" s="35" t="s">
        <v>34</v>
      </c>
      <c r="Z52" s="4" t="s">
        <v>229</v>
      </c>
      <c r="AA52" s="4">
        <v>9</v>
      </c>
      <c r="AB52" s="4">
        <v>2</v>
      </c>
      <c r="AC52" s="4">
        <v>58.5</v>
      </c>
      <c r="AD52" s="7" t="s">
        <v>251</v>
      </c>
      <c r="AE52" s="7">
        <v>0</v>
      </c>
      <c r="AF52" s="4"/>
      <c r="AG52" s="4"/>
      <c r="AH52" s="4"/>
      <c r="AI52" s="4"/>
      <c r="AJ52" s="4"/>
      <c r="AK52" s="4"/>
    </row>
    <row r="53" spans="1:37" s="1" customFormat="1" ht="24.95" customHeight="1" x14ac:dyDescent="0.2">
      <c r="A53" s="92">
        <v>8</v>
      </c>
      <c r="B53" s="91" t="s">
        <v>224</v>
      </c>
      <c r="C53" s="91" t="s">
        <v>250</v>
      </c>
      <c r="D53" s="93" t="s">
        <v>35</v>
      </c>
      <c r="E53" s="91" t="s">
        <v>18</v>
      </c>
      <c r="F53" s="56">
        <v>2</v>
      </c>
      <c r="G53" s="94"/>
      <c r="H53" s="94">
        <v>54.2</v>
      </c>
      <c r="I53" s="94">
        <f t="shared" si="22"/>
        <v>0</v>
      </c>
      <c r="J53" s="94">
        <f>IF(E53="Муниципальная",I53,IF(E53="Частная",0))</f>
        <v>0</v>
      </c>
      <c r="K53" s="94">
        <f>IF(E53="Муниципальная",0,IF(E53="Частная",I53))</f>
        <v>0</v>
      </c>
      <c r="L53" s="93">
        <f t="shared" si="23"/>
        <v>0</v>
      </c>
      <c r="M53" s="93">
        <f t="shared" si="23"/>
        <v>0</v>
      </c>
      <c r="N53" s="93">
        <f t="shared" si="23"/>
        <v>0</v>
      </c>
      <c r="O53" s="93">
        <v>0</v>
      </c>
      <c r="P53" s="93"/>
      <c r="Q53" s="93">
        <f t="shared" si="14"/>
        <v>0</v>
      </c>
      <c r="R53" s="91" t="s">
        <v>53</v>
      </c>
      <c r="S53" s="91" t="s">
        <v>52</v>
      </c>
      <c r="T53" s="35">
        <v>41639</v>
      </c>
      <c r="U53" s="91">
        <v>209</v>
      </c>
      <c r="V53" s="35">
        <v>41639</v>
      </c>
      <c r="W53" s="35">
        <v>43830</v>
      </c>
      <c r="X53" s="91" t="s">
        <v>33</v>
      </c>
      <c r="Y53" s="35" t="s">
        <v>34</v>
      </c>
      <c r="Z53" s="4" t="s">
        <v>305</v>
      </c>
      <c r="AA53" s="4">
        <v>21</v>
      </c>
      <c r="AB53" s="4">
        <v>2</v>
      </c>
      <c r="AC53" s="4">
        <v>56</v>
      </c>
      <c r="AD53" s="7" t="s">
        <v>306</v>
      </c>
      <c r="AE53" s="7">
        <v>0</v>
      </c>
      <c r="AF53" s="4"/>
      <c r="AG53" s="4"/>
      <c r="AH53" s="4"/>
      <c r="AI53" s="4"/>
      <c r="AJ53" s="4"/>
      <c r="AK53" s="4"/>
    </row>
    <row r="54" spans="1:37" s="1" customFormat="1" ht="24.95" customHeight="1" x14ac:dyDescent="0.2">
      <c r="A54" s="92">
        <v>8</v>
      </c>
      <c r="B54" s="91" t="s">
        <v>224</v>
      </c>
      <c r="C54" s="91" t="s">
        <v>250</v>
      </c>
      <c r="D54" s="93" t="s">
        <v>36</v>
      </c>
      <c r="E54" s="91" t="s">
        <v>18</v>
      </c>
      <c r="F54" s="56">
        <v>2</v>
      </c>
      <c r="G54" s="94"/>
      <c r="H54" s="94">
        <v>45.1</v>
      </c>
      <c r="I54" s="94">
        <f t="shared" si="22"/>
        <v>45.1</v>
      </c>
      <c r="J54" s="94">
        <f>IF(E54="Муниципальная",I54,IF(E54="Частная",0))</f>
        <v>45.1</v>
      </c>
      <c r="K54" s="94">
        <f>IF(E54="Муниципальная",0,IF(E54="Частная",I54))</f>
        <v>0</v>
      </c>
      <c r="L54" s="93">
        <f t="shared" si="23"/>
        <v>1</v>
      </c>
      <c r="M54" s="93">
        <f t="shared" si="23"/>
        <v>1</v>
      </c>
      <c r="N54" s="93">
        <f t="shared" si="23"/>
        <v>0</v>
      </c>
      <c r="O54" s="93">
        <v>6</v>
      </c>
      <c r="P54" s="93">
        <v>2</v>
      </c>
      <c r="Q54" s="93">
        <f t="shared" si="14"/>
        <v>4</v>
      </c>
      <c r="R54" s="91" t="s">
        <v>32</v>
      </c>
      <c r="S54" s="91" t="s">
        <v>52</v>
      </c>
      <c r="T54" s="35">
        <v>41639</v>
      </c>
      <c r="U54" s="91">
        <v>209</v>
      </c>
      <c r="V54" s="35">
        <v>41639</v>
      </c>
      <c r="W54" s="35">
        <v>43830</v>
      </c>
      <c r="X54" s="91" t="s">
        <v>33</v>
      </c>
      <c r="Y54" s="35" t="s">
        <v>34</v>
      </c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s="6" customFormat="1" ht="24.95" customHeight="1" x14ac:dyDescent="0.2">
      <c r="A55" s="22">
        <v>8</v>
      </c>
      <c r="B55" s="34" t="s">
        <v>224</v>
      </c>
      <c r="C55" s="34" t="s">
        <v>250</v>
      </c>
      <c r="D55" s="57">
        <f>COUNTA(D52:D54)</f>
        <v>3</v>
      </c>
      <c r="E55" s="34" t="s">
        <v>46</v>
      </c>
      <c r="F55" s="58"/>
      <c r="G55" s="59">
        <v>152.4</v>
      </c>
      <c r="H55" s="59">
        <f t="shared" ref="H55:O55" si="24">SUM(H52:H54)</f>
        <v>152.4</v>
      </c>
      <c r="I55" s="59">
        <f t="shared" si="24"/>
        <v>45.1</v>
      </c>
      <c r="J55" s="59">
        <f t="shared" si="24"/>
        <v>45.1</v>
      </c>
      <c r="K55" s="59">
        <f t="shared" si="24"/>
        <v>0</v>
      </c>
      <c r="L55" s="57">
        <f t="shared" si="24"/>
        <v>1</v>
      </c>
      <c r="M55" s="57">
        <f t="shared" si="24"/>
        <v>1</v>
      </c>
      <c r="N55" s="57">
        <f t="shared" si="24"/>
        <v>0</v>
      </c>
      <c r="O55" s="57">
        <f t="shared" si="24"/>
        <v>6</v>
      </c>
      <c r="P55" s="57">
        <v>2</v>
      </c>
      <c r="Q55" s="57">
        <v>4</v>
      </c>
      <c r="R55" s="73"/>
      <c r="S55" s="34" t="s">
        <v>52</v>
      </c>
      <c r="T55" s="42">
        <v>41639</v>
      </c>
      <c r="U55" s="34">
        <v>209</v>
      </c>
      <c r="V55" s="42">
        <v>41639</v>
      </c>
      <c r="W55" s="42">
        <v>43830</v>
      </c>
      <c r="X55" s="34" t="s">
        <v>33</v>
      </c>
      <c r="Y55" s="42" t="s">
        <v>34</v>
      </c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s="1" customFormat="1" ht="24.95" customHeight="1" x14ac:dyDescent="0.2">
      <c r="A56" s="92">
        <v>9</v>
      </c>
      <c r="B56" s="91" t="s">
        <v>224</v>
      </c>
      <c r="C56" s="91" t="s">
        <v>252</v>
      </c>
      <c r="D56" s="93" t="s">
        <v>31</v>
      </c>
      <c r="E56" s="91" t="s">
        <v>18</v>
      </c>
      <c r="F56" s="56">
        <v>1</v>
      </c>
      <c r="G56" s="94"/>
      <c r="H56" s="94">
        <v>35.9</v>
      </c>
      <c r="I56" s="94">
        <f t="shared" ref="I56:I62" si="25">IF(R56="Подлежит расселению",H56,IF(R56="Расселено",0,IF(R56="Пустующие",0,IF(R56="В суде",H56))))</f>
        <v>35.9</v>
      </c>
      <c r="J56" s="94">
        <f t="shared" ref="J56:J62" si="26">IF(E56="Муниципальная",I56,IF(E56="Частная",0))</f>
        <v>35.9</v>
      </c>
      <c r="K56" s="94">
        <f t="shared" ref="K56:K62" si="27">IF(E56="Муниципальная",0,IF(E56="Частная",I56))</f>
        <v>0</v>
      </c>
      <c r="L56" s="93">
        <f t="shared" ref="L56:N62" si="28">IF(I56&gt;0,1,IF(I56=0,0))</f>
        <v>1</v>
      </c>
      <c r="M56" s="93">
        <f t="shared" si="28"/>
        <v>1</v>
      </c>
      <c r="N56" s="93">
        <f t="shared" si="28"/>
        <v>0</v>
      </c>
      <c r="O56" s="93">
        <v>4</v>
      </c>
      <c r="P56" s="93">
        <v>4</v>
      </c>
      <c r="Q56" s="93">
        <f t="shared" si="14"/>
        <v>0</v>
      </c>
      <c r="R56" s="91" t="s">
        <v>32</v>
      </c>
      <c r="S56" s="91" t="s">
        <v>37</v>
      </c>
      <c r="T56" s="35">
        <v>41905</v>
      </c>
      <c r="U56" s="91">
        <v>202</v>
      </c>
      <c r="V56" s="35">
        <v>41907</v>
      </c>
      <c r="W56" s="35">
        <v>43830</v>
      </c>
      <c r="X56" s="91" t="s">
        <v>33</v>
      </c>
      <c r="Y56" s="35" t="s">
        <v>63</v>
      </c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s="1" customFormat="1" ht="24.95" customHeight="1" x14ac:dyDescent="0.2">
      <c r="A57" s="92">
        <v>9</v>
      </c>
      <c r="B57" s="91" t="s">
        <v>224</v>
      </c>
      <c r="C57" s="91" t="s">
        <v>252</v>
      </c>
      <c r="D57" s="93" t="s">
        <v>35</v>
      </c>
      <c r="E57" s="91" t="s">
        <v>18</v>
      </c>
      <c r="F57" s="56">
        <v>1</v>
      </c>
      <c r="G57" s="94"/>
      <c r="H57" s="94">
        <v>36.700000000000003</v>
      </c>
      <c r="I57" s="94">
        <f t="shared" si="25"/>
        <v>36.700000000000003</v>
      </c>
      <c r="J57" s="94">
        <f t="shared" si="26"/>
        <v>36.700000000000003</v>
      </c>
      <c r="K57" s="94">
        <f t="shared" si="27"/>
        <v>0</v>
      </c>
      <c r="L57" s="93">
        <f t="shared" si="28"/>
        <v>1</v>
      </c>
      <c r="M57" s="93">
        <f t="shared" si="28"/>
        <v>1</v>
      </c>
      <c r="N57" s="93">
        <f t="shared" si="28"/>
        <v>0</v>
      </c>
      <c r="O57" s="93">
        <v>3</v>
      </c>
      <c r="P57" s="93">
        <v>3</v>
      </c>
      <c r="Q57" s="93">
        <f t="shared" si="14"/>
        <v>0</v>
      </c>
      <c r="R57" s="91" t="s">
        <v>32</v>
      </c>
      <c r="S57" s="91" t="s">
        <v>37</v>
      </c>
      <c r="T57" s="35">
        <v>41905</v>
      </c>
      <c r="U57" s="91">
        <v>202</v>
      </c>
      <c r="V57" s="35">
        <v>41907</v>
      </c>
      <c r="W57" s="35">
        <v>43830</v>
      </c>
      <c r="X57" s="91" t="s">
        <v>33</v>
      </c>
      <c r="Y57" s="35" t="s">
        <v>63</v>
      </c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s="1" customFormat="1" ht="24.95" customHeight="1" x14ac:dyDescent="0.2">
      <c r="A58" s="92">
        <v>9</v>
      </c>
      <c r="B58" s="91" t="s">
        <v>224</v>
      </c>
      <c r="C58" s="91" t="s">
        <v>252</v>
      </c>
      <c r="D58" s="93" t="s">
        <v>36</v>
      </c>
      <c r="E58" s="91" t="s">
        <v>19</v>
      </c>
      <c r="F58" s="56">
        <v>2</v>
      </c>
      <c r="G58" s="94"/>
      <c r="H58" s="94">
        <v>53.1</v>
      </c>
      <c r="I58" s="94">
        <f t="shared" si="25"/>
        <v>53.1</v>
      </c>
      <c r="J58" s="94">
        <f t="shared" si="26"/>
        <v>0</v>
      </c>
      <c r="K58" s="94">
        <f t="shared" si="27"/>
        <v>53.1</v>
      </c>
      <c r="L58" s="93">
        <f t="shared" si="28"/>
        <v>1</v>
      </c>
      <c r="M58" s="93">
        <f t="shared" si="28"/>
        <v>0</v>
      </c>
      <c r="N58" s="93">
        <f t="shared" si="28"/>
        <v>1</v>
      </c>
      <c r="O58" s="93">
        <v>2</v>
      </c>
      <c r="P58" s="93">
        <v>2</v>
      </c>
      <c r="Q58" s="93">
        <f t="shared" si="14"/>
        <v>0</v>
      </c>
      <c r="R58" s="91" t="s">
        <v>32</v>
      </c>
      <c r="S58" s="91" t="s">
        <v>37</v>
      </c>
      <c r="T58" s="35">
        <v>41905</v>
      </c>
      <c r="U58" s="91">
        <v>202</v>
      </c>
      <c r="V58" s="35">
        <v>41907</v>
      </c>
      <c r="W58" s="35">
        <v>43830</v>
      </c>
      <c r="X58" s="91" t="s">
        <v>33</v>
      </c>
      <c r="Y58" s="35" t="s">
        <v>63</v>
      </c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s="1" customFormat="1" ht="24.95" customHeight="1" x14ac:dyDescent="0.2">
      <c r="A59" s="92">
        <v>9</v>
      </c>
      <c r="B59" s="91" t="s">
        <v>224</v>
      </c>
      <c r="C59" s="91" t="s">
        <v>252</v>
      </c>
      <c r="D59" s="93" t="s">
        <v>37</v>
      </c>
      <c r="E59" s="91" t="s">
        <v>18</v>
      </c>
      <c r="F59" s="56">
        <v>1</v>
      </c>
      <c r="G59" s="94"/>
      <c r="H59" s="94">
        <v>36.4</v>
      </c>
      <c r="I59" s="94">
        <f t="shared" si="25"/>
        <v>36.4</v>
      </c>
      <c r="J59" s="94">
        <f t="shared" si="26"/>
        <v>36.4</v>
      </c>
      <c r="K59" s="94">
        <f t="shared" si="27"/>
        <v>0</v>
      </c>
      <c r="L59" s="93">
        <f t="shared" si="28"/>
        <v>1</v>
      </c>
      <c r="M59" s="93">
        <f t="shared" si="28"/>
        <v>1</v>
      </c>
      <c r="N59" s="93">
        <f t="shared" si="28"/>
        <v>0</v>
      </c>
      <c r="O59" s="93">
        <v>3</v>
      </c>
      <c r="P59" s="93">
        <v>3</v>
      </c>
      <c r="Q59" s="93">
        <f t="shared" si="14"/>
        <v>0</v>
      </c>
      <c r="R59" s="91" t="s">
        <v>32</v>
      </c>
      <c r="S59" s="91" t="s">
        <v>37</v>
      </c>
      <c r="T59" s="35">
        <v>41905</v>
      </c>
      <c r="U59" s="91">
        <v>202</v>
      </c>
      <c r="V59" s="35">
        <v>41907</v>
      </c>
      <c r="W59" s="35">
        <v>43830</v>
      </c>
      <c r="X59" s="91" t="s">
        <v>33</v>
      </c>
      <c r="Y59" s="35" t="s">
        <v>63</v>
      </c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s="1" customFormat="1" ht="24.95" customHeight="1" x14ac:dyDescent="0.2">
      <c r="A60" s="92">
        <v>9</v>
      </c>
      <c r="B60" s="91" t="s">
        <v>224</v>
      </c>
      <c r="C60" s="91" t="s">
        <v>252</v>
      </c>
      <c r="D60" s="93" t="s">
        <v>38</v>
      </c>
      <c r="E60" s="91" t="s">
        <v>18</v>
      </c>
      <c r="F60" s="56">
        <v>1</v>
      </c>
      <c r="G60" s="94"/>
      <c r="H60" s="94">
        <v>36.799999999999997</v>
      </c>
      <c r="I60" s="94">
        <f t="shared" si="25"/>
        <v>36.799999999999997</v>
      </c>
      <c r="J60" s="94">
        <f t="shared" si="26"/>
        <v>36.799999999999997</v>
      </c>
      <c r="K60" s="94">
        <f t="shared" si="27"/>
        <v>0</v>
      </c>
      <c r="L60" s="93">
        <f t="shared" si="28"/>
        <v>1</v>
      </c>
      <c r="M60" s="93">
        <f t="shared" si="28"/>
        <v>1</v>
      </c>
      <c r="N60" s="93">
        <f t="shared" si="28"/>
        <v>0</v>
      </c>
      <c r="O60" s="93">
        <v>3</v>
      </c>
      <c r="P60" s="93">
        <v>3</v>
      </c>
      <c r="Q60" s="93">
        <f t="shared" si="14"/>
        <v>0</v>
      </c>
      <c r="R60" s="91" t="s">
        <v>32</v>
      </c>
      <c r="S60" s="91" t="s">
        <v>37</v>
      </c>
      <c r="T60" s="35">
        <v>41905</v>
      </c>
      <c r="U60" s="91">
        <v>202</v>
      </c>
      <c r="V60" s="35">
        <v>41907</v>
      </c>
      <c r="W60" s="35">
        <v>43830</v>
      </c>
      <c r="X60" s="91" t="s">
        <v>33</v>
      </c>
      <c r="Y60" s="35" t="s">
        <v>63</v>
      </c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s="1" customFormat="1" ht="24.95" customHeight="1" x14ac:dyDescent="0.2">
      <c r="A61" s="92">
        <v>9</v>
      </c>
      <c r="B61" s="91" t="s">
        <v>224</v>
      </c>
      <c r="C61" s="91" t="s">
        <v>252</v>
      </c>
      <c r="D61" s="93" t="s">
        <v>39</v>
      </c>
      <c r="E61" s="91" t="s">
        <v>18</v>
      </c>
      <c r="F61" s="56">
        <v>1</v>
      </c>
      <c r="G61" s="94"/>
      <c r="H61" s="94">
        <v>37.1</v>
      </c>
      <c r="I61" s="94">
        <f t="shared" si="25"/>
        <v>37.1</v>
      </c>
      <c r="J61" s="94">
        <f t="shared" si="26"/>
        <v>37.1</v>
      </c>
      <c r="K61" s="94">
        <f t="shared" si="27"/>
        <v>0</v>
      </c>
      <c r="L61" s="93">
        <f t="shared" si="28"/>
        <v>1</v>
      </c>
      <c r="M61" s="93">
        <f t="shared" si="28"/>
        <v>1</v>
      </c>
      <c r="N61" s="93">
        <f t="shared" si="28"/>
        <v>0</v>
      </c>
      <c r="O61" s="93">
        <v>1</v>
      </c>
      <c r="P61" s="93">
        <v>1</v>
      </c>
      <c r="Q61" s="93">
        <f t="shared" si="14"/>
        <v>0</v>
      </c>
      <c r="R61" s="91" t="s">
        <v>32</v>
      </c>
      <c r="S61" s="91" t="s">
        <v>37</v>
      </c>
      <c r="T61" s="35">
        <v>41905</v>
      </c>
      <c r="U61" s="91">
        <v>202</v>
      </c>
      <c r="V61" s="35">
        <v>41907</v>
      </c>
      <c r="W61" s="35">
        <v>43830</v>
      </c>
      <c r="X61" s="91" t="s">
        <v>33</v>
      </c>
      <c r="Y61" s="35" t="s">
        <v>63</v>
      </c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s="1" customFormat="1" ht="24.95" customHeight="1" x14ac:dyDescent="0.2">
      <c r="A62" s="92">
        <v>9</v>
      </c>
      <c r="B62" s="91" t="s">
        <v>224</v>
      </c>
      <c r="C62" s="91" t="s">
        <v>252</v>
      </c>
      <c r="D62" s="93" t="s">
        <v>40</v>
      </c>
      <c r="E62" s="91" t="s">
        <v>19</v>
      </c>
      <c r="F62" s="56">
        <v>2</v>
      </c>
      <c r="G62" s="94"/>
      <c r="H62" s="94">
        <v>54.5</v>
      </c>
      <c r="I62" s="94">
        <f t="shared" si="25"/>
        <v>54.5</v>
      </c>
      <c r="J62" s="94">
        <f t="shared" si="26"/>
        <v>0</v>
      </c>
      <c r="K62" s="94">
        <f t="shared" si="27"/>
        <v>54.5</v>
      </c>
      <c r="L62" s="93">
        <f t="shared" si="28"/>
        <v>1</v>
      </c>
      <c r="M62" s="93">
        <f t="shared" si="28"/>
        <v>0</v>
      </c>
      <c r="N62" s="93">
        <f t="shared" si="28"/>
        <v>1</v>
      </c>
      <c r="O62" s="93">
        <v>2</v>
      </c>
      <c r="P62" s="93">
        <v>2</v>
      </c>
      <c r="Q62" s="93">
        <f t="shared" si="14"/>
        <v>0</v>
      </c>
      <c r="R62" s="91" t="s">
        <v>32</v>
      </c>
      <c r="S62" s="91" t="s">
        <v>37</v>
      </c>
      <c r="T62" s="35">
        <v>41905</v>
      </c>
      <c r="U62" s="91">
        <v>202</v>
      </c>
      <c r="V62" s="35">
        <v>41907</v>
      </c>
      <c r="W62" s="35">
        <v>43830</v>
      </c>
      <c r="X62" s="91" t="s">
        <v>33</v>
      </c>
      <c r="Y62" s="35" t="s">
        <v>63</v>
      </c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s="6" customFormat="1" ht="24.95" customHeight="1" x14ac:dyDescent="0.2">
      <c r="A63" s="22">
        <v>9</v>
      </c>
      <c r="B63" s="34" t="s">
        <v>224</v>
      </c>
      <c r="C63" s="34" t="s">
        <v>252</v>
      </c>
      <c r="D63" s="57">
        <f>COUNTA(D56:D62)</f>
        <v>7</v>
      </c>
      <c r="E63" s="34" t="s">
        <v>46</v>
      </c>
      <c r="F63" s="58"/>
      <c r="G63" s="59">
        <v>381.6</v>
      </c>
      <c r="H63" s="59">
        <f t="shared" ref="H63:O63" si="29">SUM(H56:H62)</f>
        <v>290.5</v>
      </c>
      <c r="I63" s="59">
        <f t="shared" si="29"/>
        <v>290.5</v>
      </c>
      <c r="J63" s="59">
        <f t="shared" si="29"/>
        <v>182.9</v>
      </c>
      <c r="K63" s="59">
        <f t="shared" si="29"/>
        <v>107.6</v>
      </c>
      <c r="L63" s="57">
        <f t="shared" si="29"/>
        <v>7</v>
      </c>
      <c r="M63" s="57">
        <f t="shared" si="29"/>
        <v>5</v>
      </c>
      <c r="N63" s="57">
        <f t="shared" si="29"/>
        <v>2</v>
      </c>
      <c r="O63" s="57">
        <f t="shared" si="29"/>
        <v>18</v>
      </c>
      <c r="P63" s="57">
        <v>18</v>
      </c>
      <c r="Q63" s="57">
        <v>0</v>
      </c>
      <c r="R63" s="73"/>
      <c r="S63" s="34" t="s">
        <v>37</v>
      </c>
      <c r="T63" s="42">
        <v>41905</v>
      </c>
      <c r="U63" s="34">
        <v>202</v>
      </c>
      <c r="V63" s="42">
        <v>41907</v>
      </c>
      <c r="W63" s="42">
        <v>43830</v>
      </c>
      <c r="X63" s="34" t="s">
        <v>33</v>
      </c>
      <c r="Y63" s="42" t="s">
        <v>63</v>
      </c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1:37" s="1" customFormat="1" ht="24.95" customHeight="1" x14ac:dyDescent="0.2">
      <c r="A64" s="92">
        <v>10</v>
      </c>
      <c r="B64" s="91" t="s">
        <v>224</v>
      </c>
      <c r="C64" s="91" t="s">
        <v>253</v>
      </c>
      <c r="D64" s="93" t="s">
        <v>31</v>
      </c>
      <c r="E64" s="91" t="s">
        <v>18</v>
      </c>
      <c r="F64" s="56">
        <v>3</v>
      </c>
      <c r="G64" s="94"/>
      <c r="H64" s="94">
        <v>57.8</v>
      </c>
      <c r="I64" s="94">
        <f t="shared" ref="I64:I66" si="30">IF(R64="Подлежит расселению",H64,IF(R64="Расселено",0,IF(R64="Пустующие",0,IF(R64="В суде",H64))))</f>
        <v>57.8</v>
      </c>
      <c r="J64" s="94">
        <f>IF(E64="Муниципальная",I64,IF(E64="Частная",0))</f>
        <v>57.8</v>
      </c>
      <c r="K64" s="94">
        <f>IF(E64="Муниципальная",0,IF(E64="Частная",I64))</f>
        <v>0</v>
      </c>
      <c r="L64" s="93">
        <f t="shared" ref="L64:N66" si="31">IF(I64&gt;0,1,IF(I64=0,0))</f>
        <v>1</v>
      </c>
      <c r="M64" s="93">
        <f t="shared" si="31"/>
        <v>1</v>
      </c>
      <c r="N64" s="93">
        <f t="shared" si="31"/>
        <v>0</v>
      </c>
      <c r="O64" s="93">
        <v>3</v>
      </c>
      <c r="P64" s="93">
        <v>3</v>
      </c>
      <c r="Q64" s="93">
        <f t="shared" si="14"/>
        <v>0</v>
      </c>
      <c r="R64" s="91" t="s">
        <v>32</v>
      </c>
      <c r="S64" s="91">
        <v>2</v>
      </c>
      <c r="T64" s="35">
        <v>41907</v>
      </c>
      <c r="U64" s="91">
        <v>201</v>
      </c>
      <c r="V64" s="35">
        <v>41907</v>
      </c>
      <c r="W64" s="35">
        <v>43830</v>
      </c>
      <c r="X64" s="91" t="s">
        <v>33</v>
      </c>
      <c r="Y64" s="35" t="s">
        <v>63</v>
      </c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s="1" customFormat="1" ht="24.95" customHeight="1" x14ac:dyDescent="0.2">
      <c r="A65" s="92">
        <v>10</v>
      </c>
      <c r="B65" s="91" t="s">
        <v>224</v>
      </c>
      <c r="C65" s="91" t="s">
        <v>253</v>
      </c>
      <c r="D65" s="93" t="s">
        <v>35</v>
      </c>
      <c r="E65" s="91" t="s">
        <v>19</v>
      </c>
      <c r="F65" s="56">
        <v>2</v>
      </c>
      <c r="G65" s="94"/>
      <c r="H65" s="94">
        <v>58</v>
      </c>
      <c r="I65" s="94">
        <f t="shared" si="30"/>
        <v>0</v>
      </c>
      <c r="J65" s="94">
        <f>IF(E65="Муниципальная",I65,IF(E65="Частная",0))</f>
        <v>0</v>
      </c>
      <c r="K65" s="94">
        <f>IF(E65="Муниципальная",0,IF(E65="Частная",I65))</f>
        <v>0</v>
      </c>
      <c r="L65" s="93">
        <f t="shared" si="31"/>
        <v>0</v>
      </c>
      <c r="M65" s="93">
        <f t="shared" si="31"/>
        <v>0</v>
      </c>
      <c r="N65" s="93">
        <f t="shared" si="31"/>
        <v>0</v>
      </c>
      <c r="O65" s="93">
        <v>0</v>
      </c>
      <c r="P65" s="93"/>
      <c r="Q65" s="93">
        <f t="shared" si="14"/>
        <v>0</v>
      </c>
      <c r="R65" s="91" t="s">
        <v>53</v>
      </c>
      <c r="S65" s="91">
        <v>2</v>
      </c>
      <c r="T65" s="35">
        <v>41907</v>
      </c>
      <c r="U65" s="91">
        <v>201</v>
      </c>
      <c r="V65" s="35">
        <v>41907</v>
      </c>
      <c r="W65" s="35">
        <v>43830</v>
      </c>
      <c r="X65" s="91" t="s">
        <v>33</v>
      </c>
      <c r="Y65" s="35" t="s">
        <v>63</v>
      </c>
      <c r="Z65" s="4" t="s">
        <v>308</v>
      </c>
      <c r="AA65" s="4">
        <v>2</v>
      </c>
      <c r="AB65" s="4">
        <v>3</v>
      </c>
      <c r="AC65" s="4">
        <v>63.2</v>
      </c>
      <c r="AE65" s="7" t="s">
        <v>307</v>
      </c>
      <c r="AF65" s="4"/>
      <c r="AG65" s="4"/>
      <c r="AH65" s="4"/>
      <c r="AI65" s="4"/>
      <c r="AJ65" s="4"/>
      <c r="AK65" s="4"/>
    </row>
    <row r="66" spans="1:37" s="1" customFormat="1" ht="24.95" customHeight="1" x14ac:dyDescent="0.2">
      <c r="A66" s="92">
        <v>10</v>
      </c>
      <c r="B66" s="91" t="s">
        <v>224</v>
      </c>
      <c r="C66" s="91" t="s">
        <v>253</v>
      </c>
      <c r="D66" s="93" t="s">
        <v>36</v>
      </c>
      <c r="E66" s="91" t="s">
        <v>18</v>
      </c>
      <c r="F66" s="56">
        <v>2</v>
      </c>
      <c r="G66" s="94"/>
      <c r="H66" s="94">
        <v>50.8</v>
      </c>
      <c r="I66" s="94">
        <f t="shared" si="30"/>
        <v>0</v>
      </c>
      <c r="J66" s="94">
        <f>IF(E66="Муниципальная",I66,IF(E66="Частная",0))</f>
        <v>0</v>
      </c>
      <c r="K66" s="94">
        <f>IF(E66="Муниципальная",0,IF(E66="Частная",I66))</f>
        <v>0</v>
      </c>
      <c r="L66" s="93">
        <f t="shared" si="31"/>
        <v>0</v>
      </c>
      <c r="M66" s="93">
        <f t="shared" si="31"/>
        <v>0</v>
      </c>
      <c r="N66" s="93">
        <f t="shared" si="31"/>
        <v>0</v>
      </c>
      <c r="O66" s="93">
        <v>0</v>
      </c>
      <c r="P66" s="93"/>
      <c r="Q66" s="93">
        <f t="shared" si="14"/>
        <v>0</v>
      </c>
      <c r="R66" s="91" t="s">
        <v>53</v>
      </c>
      <c r="S66" s="91">
        <v>2</v>
      </c>
      <c r="T66" s="35">
        <v>41907</v>
      </c>
      <c r="U66" s="91">
        <v>201</v>
      </c>
      <c r="V66" s="35">
        <v>41907</v>
      </c>
      <c r="W66" s="35">
        <v>43830</v>
      </c>
      <c r="X66" s="91" t="s">
        <v>33</v>
      </c>
      <c r="Y66" s="35" t="s">
        <v>63</v>
      </c>
      <c r="Z66" s="4" t="s">
        <v>226</v>
      </c>
      <c r="AA66" s="4">
        <v>33</v>
      </c>
      <c r="AB66" s="4">
        <v>2</v>
      </c>
      <c r="AC66" s="4">
        <v>58</v>
      </c>
      <c r="AD66" s="7" t="s">
        <v>254</v>
      </c>
      <c r="AE66" s="7">
        <v>0</v>
      </c>
      <c r="AF66" s="4"/>
      <c r="AG66" s="4"/>
      <c r="AH66" s="4"/>
      <c r="AI66" s="4"/>
      <c r="AJ66" s="4"/>
      <c r="AK66" s="4"/>
    </row>
    <row r="67" spans="1:37" s="6" customFormat="1" ht="24.95" customHeight="1" x14ac:dyDescent="0.2">
      <c r="A67" s="22">
        <v>10</v>
      </c>
      <c r="B67" s="34" t="s">
        <v>224</v>
      </c>
      <c r="C67" s="34" t="s">
        <v>253</v>
      </c>
      <c r="D67" s="57">
        <f>COUNTA(D64:D66)</f>
        <v>3</v>
      </c>
      <c r="E67" s="34" t="s">
        <v>46</v>
      </c>
      <c r="F67" s="58"/>
      <c r="G67" s="59">
        <v>166.6</v>
      </c>
      <c r="H67" s="59">
        <f t="shared" ref="H67:O67" si="32">SUM(H64:H66)</f>
        <v>166.6</v>
      </c>
      <c r="I67" s="59">
        <f t="shared" si="32"/>
        <v>57.8</v>
      </c>
      <c r="J67" s="59">
        <f t="shared" si="32"/>
        <v>57.8</v>
      </c>
      <c r="K67" s="59">
        <f t="shared" si="32"/>
        <v>0</v>
      </c>
      <c r="L67" s="57">
        <f t="shared" si="32"/>
        <v>1</v>
      </c>
      <c r="M67" s="57">
        <f t="shared" si="32"/>
        <v>1</v>
      </c>
      <c r="N67" s="57">
        <f t="shared" si="32"/>
        <v>0</v>
      </c>
      <c r="O67" s="57">
        <f t="shared" si="32"/>
        <v>3</v>
      </c>
      <c r="P67" s="57">
        <v>3</v>
      </c>
      <c r="Q67" s="57">
        <v>0</v>
      </c>
      <c r="R67" s="73"/>
      <c r="S67" s="34">
        <v>2</v>
      </c>
      <c r="T67" s="42">
        <v>41907</v>
      </c>
      <c r="U67" s="34">
        <v>201</v>
      </c>
      <c r="V67" s="42">
        <v>41907</v>
      </c>
      <c r="W67" s="42">
        <v>43830</v>
      </c>
      <c r="X67" s="34" t="s">
        <v>33</v>
      </c>
      <c r="Y67" s="42" t="s">
        <v>63</v>
      </c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1:37" s="1" customFormat="1" ht="24.95" customHeight="1" x14ac:dyDescent="0.2">
      <c r="A68" s="92">
        <v>11</v>
      </c>
      <c r="B68" s="91" t="s">
        <v>224</v>
      </c>
      <c r="C68" s="91" t="s">
        <v>255</v>
      </c>
      <c r="D68" s="93" t="s">
        <v>31</v>
      </c>
      <c r="E68" s="91" t="s">
        <v>19</v>
      </c>
      <c r="F68" s="56">
        <v>3</v>
      </c>
      <c r="G68" s="94"/>
      <c r="H68" s="94">
        <v>63.1</v>
      </c>
      <c r="I68" s="94">
        <f t="shared" ref="I68:I70" si="33">IF(R68="Подлежит расселению",H68,IF(R68="Расселено",0,IF(R68="Пустующие",0,IF(R68="В суде",H68))))</f>
        <v>0</v>
      </c>
      <c r="J68" s="94">
        <f>IF(E68="Муниципальная",I68,IF(E68="Частная",0))</f>
        <v>0</v>
      </c>
      <c r="K68" s="94">
        <f>IF(E68="Муниципальная",0,IF(E68="Частная",I68))</f>
        <v>0</v>
      </c>
      <c r="L68" s="93">
        <f t="shared" ref="L68:N70" si="34">IF(I68&gt;0,1,IF(I68=0,0))</f>
        <v>0</v>
      </c>
      <c r="M68" s="93">
        <f t="shared" si="34"/>
        <v>0</v>
      </c>
      <c r="N68" s="93">
        <f t="shared" si="34"/>
        <v>0</v>
      </c>
      <c r="O68" s="93">
        <v>0</v>
      </c>
      <c r="P68" s="93"/>
      <c r="Q68" s="93">
        <f t="shared" si="14"/>
        <v>0</v>
      </c>
      <c r="R68" s="91" t="s">
        <v>53</v>
      </c>
      <c r="S68" s="91" t="s">
        <v>40</v>
      </c>
      <c r="T68" s="35">
        <v>42249</v>
      </c>
      <c r="U68" s="91">
        <v>267</v>
      </c>
      <c r="V68" s="35">
        <v>42250</v>
      </c>
      <c r="W68" s="35">
        <v>43830</v>
      </c>
      <c r="X68" s="91" t="s">
        <v>33</v>
      </c>
      <c r="Y68" s="35" t="s">
        <v>63</v>
      </c>
      <c r="Z68" s="4" t="s">
        <v>309</v>
      </c>
      <c r="AA68" s="4">
        <v>12</v>
      </c>
      <c r="AB68" s="4">
        <v>2</v>
      </c>
      <c r="AC68" s="4">
        <v>71.900000000000006</v>
      </c>
      <c r="AD68" s="7" t="s">
        <v>310</v>
      </c>
      <c r="AE68" s="7">
        <v>0</v>
      </c>
      <c r="AF68" s="4"/>
      <c r="AG68" s="4"/>
      <c r="AH68" s="4"/>
      <c r="AI68" s="4"/>
      <c r="AJ68" s="4"/>
      <c r="AK68" s="4"/>
    </row>
    <row r="69" spans="1:37" s="1" customFormat="1" ht="24.95" customHeight="1" x14ac:dyDescent="0.2">
      <c r="A69" s="92">
        <v>11</v>
      </c>
      <c r="B69" s="91" t="s">
        <v>224</v>
      </c>
      <c r="C69" s="91" t="s">
        <v>255</v>
      </c>
      <c r="D69" s="93" t="s">
        <v>35</v>
      </c>
      <c r="E69" s="91" t="s">
        <v>19</v>
      </c>
      <c r="F69" s="56">
        <v>3</v>
      </c>
      <c r="G69" s="94"/>
      <c r="H69" s="94">
        <v>72</v>
      </c>
      <c r="I69" s="94">
        <f t="shared" si="33"/>
        <v>0</v>
      </c>
      <c r="J69" s="94">
        <f>IF(E69="Муниципальная",I69,IF(E69="Частная",0))</f>
        <v>0</v>
      </c>
      <c r="K69" s="94">
        <f>IF(E69="Муниципальная",0,IF(E69="Частная",I69))</f>
        <v>0</v>
      </c>
      <c r="L69" s="93">
        <f t="shared" si="34"/>
        <v>0</v>
      </c>
      <c r="M69" s="93">
        <f t="shared" si="34"/>
        <v>0</v>
      </c>
      <c r="N69" s="93">
        <f t="shared" si="34"/>
        <v>0</v>
      </c>
      <c r="O69" s="93">
        <v>0</v>
      </c>
      <c r="P69" s="93"/>
      <c r="Q69" s="93">
        <f t="shared" si="14"/>
        <v>0</v>
      </c>
      <c r="R69" s="91" t="s">
        <v>53</v>
      </c>
      <c r="S69" s="91" t="s">
        <v>40</v>
      </c>
      <c r="T69" s="35">
        <v>42249</v>
      </c>
      <c r="U69" s="91">
        <v>267</v>
      </c>
      <c r="V69" s="35">
        <v>42250</v>
      </c>
      <c r="W69" s="35">
        <v>43830</v>
      </c>
      <c r="X69" s="91" t="s">
        <v>33</v>
      </c>
      <c r="Y69" s="35" t="s">
        <v>63</v>
      </c>
      <c r="Z69" s="4" t="s">
        <v>302</v>
      </c>
      <c r="AA69" s="4">
        <v>16</v>
      </c>
      <c r="AB69" s="4">
        <v>4</v>
      </c>
      <c r="AC69" s="4">
        <v>99.9</v>
      </c>
      <c r="AD69" s="7" t="s">
        <v>311</v>
      </c>
      <c r="AE69" s="7">
        <v>0</v>
      </c>
      <c r="AF69" s="4"/>
      <c r="AG69" s="4"/>
      <c r="AH69" s="4"/>
      <c r="AI69" s="4"/>
      <c r="AJ69" s="4"/>
      <c r="AK69" s="4"/>
    </row>
    <row r="70" spans="1:37" s="1" customFormat="1" ht="24.95" customHeight="1" x14ac:dyDescent="0.2">
      <c r="A70" s="92">
        <v>11</v>
      </c>
      <c r="B70" s="91" t="s">
        <v>224</v>
      </c>
      <c r="C70" s="91" t="s">
        <v>255</v>
      </c>
      <c r="D70" s="93" t="s">
        <v>36</v>
      </c>
      <c r="E70" s="91" t="s">
        <v>18</v>
      </c>
      <c r="F70" s="56">
        <v>3</v>
      </c>
      <c r="G70" s="94"/>
      <c r="H70" s="94">
        <v>65</v>
      </c>
      <c r="I70" s="94">
        <f t="shared" si="33"/>
        <v>65</v>
      </c>
      <c r="J70" s="94">
        <f>IF(E70="Муниципальная",I70,IF(E70="Частная",0))</f>
        <v>65</v>
      </c>
      <c r="K70" s="94">
        <f>IF(E70="Муниципальная",0,IF(E70="Частная",I70))</f>
        <v>0</v>
      </c>
      <c r="L70" s="93">
        <f t="shared" si="34"/>
        <v>1</v>
      </c>
      <c r="M70" s="93">
        <f t="shared" si="34"/>
        <v>1</v>
      </c>
      <c r="N70" s="93">
        <f t="shared" si="34"/>
        <v>0</v>
      </c>
      <c r="O70" s="93">
        <v>5</v>
      </c>
      <c r="P70" s="93">
        <v>5</v>
      </c>
      <c r="Q70" s="93">
        <f t="shared" si="14"/>
        <v>0</v>
      </c>
      <c r="R70" s="91" t="s">
        <v>32</v>
      </c>
      <c r="S70" s="91" t="s">
        <v>40</v>
      </c>
      <c r="T70" s="35">
        <v>42249</v>
      </c>
      <c r="U70" s="91">
        <v>267</v>
      </c>
      <c r="V70" s="35">
        <v>42250</v>
      </c>
      <c r="W70" s="35">
        <v>43830</v>
      </c>
      <c r="X70" s="91" t="s">
        <v>33</v>
      </c>
      <c r="Y70" s="35" t="s">
        <v>63</v>
      </c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s="6" customFormat="1" ht="24.95" customHeight="1" x14ac:dyDescent="0.2">
      <c r="A71" s="22">
        <v>11</v>
      </c>
      <c r="B71" s="34" t="s">
        <v>224</v>
      </c>
      <c r="C71" s="34" t="s">
        <v>255</v>
      </c>
      <c r="D71" s="57">
        <f>COUNTA(D68:D70)</f>
        <v>3</v>
      </c>
      <c r="E71" s="34" t="s">
        <v>46</v>
      </c>
      <c r="F71" s="58"/>
      <c r="G71" s="59">
        <v>200.1</v>
      </c>
      <c r="H71" s="59">
        <f t="shared" ref="H71:O71" si="35">SUM(H68:H70)</f>
        <v>200.1</v>
      </c>
      <c r="I71" s="59">
        <f t="shared" si="35"/>
        <v>65</v>
      </c>
      <c r="J71" s="59">
        <f t="shared" si="35"/>
        <v>65</v>
      </c>
      <c r="K71" s="59">
        <f t="shared" si="35"/>
        <v>0</v>
      </c>
      <c r="L71" s="57">
        <f t="shared" si="35"/>
        <v>1</v>
      </c>
      <c r="M71" s="57">
        <f t="shared" si="35"/>
        <v>1</v>
      </c>
      <c r="N71" s="57">
        <f t="shared" si="35"/>
        <v>0</v>
      </c>
      <c r="O71" s="57">
        <f t="shared" si="35"/>
        <v>5</v>
      </c>
      <c r="P71" s="57">
        <v>5</v>
      </c>
      <c r="Q71" s="57">
        <v>0</v>
      </c>
      <c r="R71" s="73"/>
      <c r="S71" s="34" t="s">
        <v>40</v>
      </c>
      <c r="T71" s="42">
        <v>42249</v>
      </c>
      <c r="U71" s="34">
        <v>267</v>
      </c>
      <c r="V71" s="42">
        <v>42250</v>
      </c>
      <c r="W71" s="42">
        <v>43830</v>
      </c>
      <c r="X71" s="34" t="s">
        <v>33</v>
      </c>
      <c r="Y71" s="42" t="s">
        <v>63</v>
      </c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1:37" s="1" customFormat="1" ht="31.5" customHeight="1" x14ac:dyDescent="0.2">
      <c r="A72" s="92">
        <v>12</v>
      </c>
      <c r="B72" s="91" t="s">
        <v>224</v>
      </c>
      <c r="C72" s="91" t="s">
        <v>256</v>
      </c>
      <c r="D72" s="93" t="s">
        <v>31</v>
      </c>
      <c r="E72" s="91" t="s">
        <v>19</v>
      </c>
      <c r="F72" s="56">
        <v>2</v>
      </c>
      <c r="G72" s="94"/>
      <c r="H72" s="94">
        <v>51</v>
      </c>
      <c r="I72" s="94">
        <f t="shared" ref="I72:I75" si="36">IF(R72="Подлежит расселению",H72,IF(R72="Расселено",0,IF(R72="Пустующие",0,IF(R72="В суде",H72))))</f>
        <v>51</v>
      </c>
      <c r="J72" s="94">
        <f>IF(E72="Муниципальная",I72,IF(E72="Частная",0))</f>
        <v>0</v>
      </c>
      <c r="K72" s="94">
        <f>IF(E72="Муниципальная",0,IF(E72="Частная",I72))</f>
        <v>51</v>
      </c>
      <c r="L72" s="93">
        <f t="shared" ref="L72:N75" si="37">IF(I72&gt;0,1,IF(I72=0,0))</f>
        <v>1</v>
      </c>
      <c r="M72" s="93">
        <f t="shared" si="37"/>
        <v>0</v>
      </c>
      <c r="N72" s="93">
        <f t="shared" si="37"/>
        <v>1</v>
      </c>
      <c r="O72" s="93">
        <v>1</v>
      </c>
      <c r="P72" s="93">
        <v>1</v>
      </c>
      <c r="Q72" s="93">
        <f t="shared" si="14"/>
        <v>0</v>
      </c>
      <c r="R72" s="91" t="s">
        <v>32</v>
      </c>
      <c r="S72" s="91">
        <v>4</v>
      </c>
      <c r="T72" s="35">
        <v>42249</v>
      </c>
      <c r="U72" s="91">
        <v>264</v>
      </c>
      <c r="V72" s="35">
        <v>42250</v>
      </c>
      <c r="W72" s="35">
        <v>43830</v>
      </c>
      <c r="X72" s="91" t="s">
        <v>33</v>
      </c>
      <c r="Y72" s="35" t="s">
        <v>63</v>
      </c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s="1" customFormat="1" ht="24.95" customHeight="1" x14ac:dyDescent="0.2">
      <c r="A73" s="92">
        <v>12</v>
      </c>
      <c r="B73" s="91" t="s">
        <v>224</v>
      </c>
      <c r="C73" s="91" t="s">
        <v>256</v>
      </c>
      <c r="D73" s="93" t="s">
        <v>35</v>
      </c>
      <c r="E73" s="91" t="s">
        <v>18</v>
      </c>
      <c r="F73" s="56">
        <v>2</v>
      </c>
      <c r="G73" s="94"/>
      <c r="H73" s="94">
        <v>64.8</v>
      </c>
      <c r="I73" s="94">
        <f t="shared" si="36"/>
        <v>0</v>
      </c>
      <c r="J73" s="94">
        <f>IF(E73="Муниципальная",I73,IF(E73="Частная",0))</f>
        <v>0</v>
      </c>
      <c r="K73" s="94">
        <f>IF(E73="Муниципальная",0,IF(E73="Частная",I73))</f>
        <v>0</v>
      </c>
      <c r="L73" s="93">
        <f t="shared" si="37"/>
        <v>0</v>
      </c>
      <c r="M73" s="93">
        <f t="shared" si="37"/>
        <v>0</v>
      </c>
      <c r="N73" s="93">
        <f t="shared" si="37"/>
        <v>0</v>
      </c>
      <c r="O73" s="93">
        <v>0</v>
      </c>
      <c r="P73" s="93"/>
      <c r="Q73" s="93">
        <f t="shared" si="14"/>
        <v>0</v>
      </c>
      <c r="R73" s="91" t="s">
        <v>53</v>
      </c>
      <c r="S73" s="91">
        <v>4</v>
      </c>
      <c r="T73" s="35">
        <v>42249</v>
      </c>
      <c r="U73" s="91">
        <v>264</v>
      </c>
      <c r="V73" s="35">
        <v>42250</v>
      </c>
      <c r="W73" s="35">
        <v>43830</v>
      </c>
      <c r="X73" s="91" t="s">
        <v>33</v>
      </c>
      <c r="Y73" s="35" t="s">
        <v>63</v>
      </c>
      <c r="Z73" s="4" t="s">
        <v>240</v>
      </c>
      <c r="AA73" s="4">
        <v>36</v>
      </c>
      <c r="AB73" s="4">
        <v>2</v>
      </c>
      <c r="AC73" s="4">
        <v>70.900000000000006</v>
      </c>
      <c r="AD73" s="7" t="s">
        <v>257</v>
      </c>
      <c r="AE73" s="7">
        <v>0</v>
      </c>
      <c r="AF73" s="4"/>
      <c r="AG73" s="4"/>
      <c r="AH73" s="4"/>
      <c r="AI73" s="4"/>
      <c r="AJ73" s="4"/>
      <c r="AK73" s="4"/>
    </row>
    <row r="74" spans="1:37" s="1" customFormat="1" ht="29.25" customHeight="1" x14ac:dyDescent="0.2">
      <c r="A74" s="92">
        <v>12</v>
      </c>
      <c r="B74" s="91" t="s">
        <v>224</v>
      </c>
      <c r="C74" s="91" t="s">
        <v>256</v>
      </c>
      <c r="D74" s="93" t="s">
        <v>36</v>
      </c>
      <c r="E74" s="91" t="s">
        <v>18</v>
      </c>
      <c r="F74" s="56">
        <v>2</v>
      </c>
      <c r="G74" s="94"/>
      <c r="H74" s="94">
        <v>58.4</v>
      </c>
      <c r="I74" s="94">
        <f t="shared" si="36"/>
        <v>58.4</v>
      </c>
      <c r="J74" s="94">
        <f>IF(E74="Муниципальная",I74,IF(E74="Частная",0))</f>
        <v>58.4</v>
      </c>
      <c r="K74" s="94">
        <f>IF(E74="Муниципальная",0,IF(E74="Частная",I74))</f>
        <v>0</v>
      </c>
      <c r="L74" s="93">
        <f t="shared" si="37"/>
        <v>1</v>
      </c>
      <c r="M74" s="93">
        <f t="shared" si="37"/>
        <v>1</v>
      </c>
      <c r="N74" s="93">
        <f t="shared" si="37"/>
        <v>0</v>
      </c>
      <c r="O74" s="93">
        <v>4</v>
      </c>
      <c r="P74" s="93">
        <v>4</v>
      </c>
      <c r="Q74" s="93">
        <f t="shared" si="14"/>
        <v>0</v>
      </c>
      <c r="R74" s="91" t="s">
        <v>32</v>
      </c>
      <c r="S74" s="91">
        <v>4</v>
      </c>
      <c r="T74" s="35">
        <v>42249</v>
      </c>
      <c r="U74" s="91">
        <v>264</v>
      </c>
      <c r="V74" s="35">
        <v>42250</v>
      </c>
      <c r="W74" s="35">
        <v>43830</v>
      </c>
      <c r="X74" s="91" t="s">
        <v>33</v>
      </c>
      <c r="Y74" s="35" t="s">
        <v>63</v>
      </c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s="1" customFormat="1" ht="24.95" customHeight="1" x14ac:dyDescent="0.2">
      <c r="A75" s="92">
        <v>12</v>
      </c>
      <c r="B75" s="91" t="s">
        <v>224</v>
      </c>
      <c r="C75" s="91" t="s">
        <v>256</v>
      </c>
      <c r="D75" s="93" t="s">
        <v>37</v>
      </c>
      <c r="E75" s="91" t="s">
        <v>18</v>
      </c>
      <c r="F75" s="56">
        <v>2</v>
      </c>
      <c r="G75" s="94"/>
      <c r="H75" s="94">
        <v>52.2</v>
      </c>
      <c r="I75" s="94">
        <f t="shared" si="36"/>
        <v>52.2</v>
      </c>
      <c r="J75" s="94">
        <f>IF(E75="Муниципальная",I75,IF(E75="Частная",0))</f>
        <v>52.2</v>
      </c>
      <c r="K75" s="94">
        <f>IF(E75="Муниципальная",0,IF(E75="Частная",I75))</f>
        <v>0</v>
      </c>
      <c r="L75" s="93">
        <f t="shared" si="37"/>
        <v>1</v>
      </c>
      <c r="M75" s="93">
        <f t="shared" si="37"/>
        <v>1</v>
      </c>
      <c r="N75" s="93">
        <f t="shared" si="37"/>
        <v>0</v>
      </c>
      <c r="O75" s="93">
        <v>3</v>
      </c>
      <c r="P75" s="93">
        <v>3</v>
      </c>
      <c r="Q75" s="93">
        <f t="shared" si="14"/>
        <v>0</v>
      </c>
      <c r="R75" s="91" t="s">
        <v>32</v>
      </c>
      <c r="S75" s="91">
        <v>4</v>
      </c>
      <c r="T75" s="35">
        <v>42249</v>
      </c>
      <c r="U75" s="91">
        <v>264</v>
      </c>
      <c r="V75" s="35">
        <v>42250</v>
      </c>
      <c r="W75" s="35">
        <v>43830</v>
      </c>
      <c r="X75" s="91" t="s">
        <v>33</v>
      </c>
      <c r="Y75" s="35" t="s">
        <v>63</v>
      </c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s="6" customFormat="1" ht="24.95" customHeight="1" x14ac:dyDescent="0.2">
      <c r="A76" s="22">
        <v>12</v>
      </c>
      <c r="B76" s="34" t="s">
        <v>224</v>
      </c>
      <c r="C76" s="34" t="s">
        <v>256</v>
      </c>
      <c r="D76" s="57">
        <f>COUNTA(D72:D75)</f>
        <v>4</v>
      </c>
      <c r="E76" s="34" t="s">
        <v>46</v>
      </c>
      <c r="F76" s="58"/>
      <c r="G76" s="59">
        <v>226.4</v>
      </c>
      <c r="H76" s="59">
        <f t="shared" ref="H76:O76" si="38">SUM(H72:H75)</f>
        <v>226.39999999999998</v>
      </c>
      <c r="I76" s="59">
        <f t="shared" si="38"/>
        <v>161.60000000000002</v>
      </c>
      <c r="J76" s="59">
        <f t="shared" si="38"/>
        <v>110.6</v>
      </c>
      <c r="K76" s="59">
        <f t="shared" si="38"/>
        <v>51</v>
      </c>
      <c r="L76" s="57">
        <f t="shared" si="38"/>
        <v>3</v>
      </c>
      <c r="M76" s="57">
        <f t="shared" si="38"/>
        <v>2</v>
      </c>
      <c r="N76" s="57">
        <f t="shared" si="38"/>
        <v>1</v>
      </c>
      <c r="O76" s="57">
        <f t="shared" si="38"/>
        <v>8</v>
      </c>
      <c r="P76" s="57">
        <v>8</v>
      </c>
      <c r="Q76" s="57">
        <v>0</v>
      </c>
      <c r="R76" s="73"/>
      <c r="S76" s="34">
        <v>4</v>
      </c>
      <c r="T76" s="42">
        <v>42249</v>
      </c>
      <c r="U76" s="34">
        <v>264</v>
      </c>
      <c r="V76" s="42">
        <v>42250</v>
      </c>
      <c r="W76" s="42">
        <v>43830</v>
      </c>
      <c r="X76" s="34" t="s">
        <v>33</v>
      </c>
      <c r="Y76" s="42" t="s">
        <v>63</v>
      </c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</row>
    <row r="77" spans="1:37" s="1" customFormat="1" ht="24.95" customHeight="1" x14ac:dyDescent="0.2">
      <c r="A77" s="92">
        <v>13</v>
      </c>
      <c r="B77" s="91" t="s">
        <v>224</v>
      </c>
      <c r="C77" s="91" t="s">
        <v>258</v>
      </c>
      <c r="D77" s="93" t="s">
        <v>31</v>
      </c>
      <c r="E77" s="91" t="s">
        <v>18</v>
      </c>
      <c r="F77" s="56">
        <v>2</v>
      </c>
      <c r="G77" s="94"/>
      <c r="H77" s="94">
        <v>91.2</v>
      </c>
      <c r="I77" s="94">
        <f t="shared" ref="I77:I80" si="39">IF(R77="Подлежит расселению",H77,IF(R77="Расселено",0,IF(R77="Пустующие",0,IF(R77="В суде",H77))))</f>
        <v>0</v>
      </c>
      <c r="J77" s="94">
        <f>IF(E77="Муниципальная",I77,IF(E77="Частная",0))</f>
        <v>0</v>
      </c>
      <c r="K77" s="94">
        <f>IF(E77="Муниципальная",0,IF(E77="Частная",I77))</f>
        <v>0</v>
      </c>
      <c r="L77" s="93">
        <f t="shared" ref="L77:N80" si="40">IF(I77&gt;0,1,IF(I77=0,0))</f>
        <v>0</v>
      </c>
      <c r="M77" s="93">
        <f t="shared" si="40"/>
        <v>0</v>
      </c>
      <c r="N77" s="93">
        <f t="shared" si="40"/>
        <v>0</v>
      </c>
      <c r="O77" s="93">
        <v>0</v>
      </c>
      <c r="P77" s="93"/>
      <c r="Q77" s="93">
        <f t="shared" si="14"/>
        <v>0</v>
      </c>
      <c r="R77" s="91" t="s">
        <v>53</v>
      </c>
      <c r="S77" s="91">
        <v>6</v>
      </c>
      <c r="T77" s="35">
        <v>42249</v>
      </c>
      <c r="U77" s="91">
        <v>266</v>
      </c>
      <c r="V77" s="35">
        <v>42250</v>
      </c>
      <c r="W77" s="35">
        <v>43830</v>
      </c>
      <c r="X77" s="91" t="s">
        <v>33</v>
      </c>
      <c r="Y77" s="35" t="s">
        <v>63</v>
      </c>
      <c r="Z77" s="4" t="s">
        <v>240</v>
      </c>
      <c r="AA77" s="4">
        <v>34</v>
      </c>
      <c r="AB77" s="4">
        <v>3</v>
      </c>
      <c r="AC77" s="4">
        <v>80.400000000000006</v>
      </c>
      <c r="AD77" s="7" t="s">
        <v>259</v>
      </c>
      <c r="AE77" s="7">
        <v>0</v>
      </c>
      <c r="AF77" s="4"/>
      <c r="AG77" s="4"/>
      <c r="AH77" s="4"/>
      <c r="AI77" s="4"/>
      <c r="AJ77" s="4"/>
      <c r="AK77" s="4"/>
    </row>
    <row r="78" spans="1:37" s="1" customFormat="1" ht="24.95" customHeight="1" x14ac:dyDescent="0.2">
      <c r="A78" s="92">
        <v>13</v>
      </c>
      <c r="B78" s="91" t="s">
        <v>224</v>
      </c>
      <c r="C78" s="91" t="s">
        <v>258</v>
      </c>
      <c r="D78" s="93" t="s">
        <v>35</v>
      </c>
      <c r="E78" s="91" t="s">
        <v>18</v>
      </c>
      <c r="F78" s="56">
        <v>2</v>
      </c>
      <c r="G78" s="94"/>
      <c r="H78" s="94">
        <v>68.900000000000006</v>
      </c>
      <c r="I78" s="94">
        <f t="shared" si="39"/>
        <v>0</v>
      </c>
      <c r="J78" s="94">
        <f>IF(E78="Муниципальная",I78,IF(E78="Частная",0))</f>
        <v>0</v>
      </c>
      <c r="K78" s="94">
        <f>IF(E78="Муниципальная",0,IF(E78="Частная",I78))</f>
        <v>0</v>
      </c>
      <c r="L78" s="93">
        <f t="shared" si="40"/>
        <v>0</v>
      </c>
      <c r="M78" s="93">
        <f t="shared" si="40"/>
        <v>0</v>
      </c>
      <c r="N78" s="93">
        <f t="shared" si="40"/>
        <v>0</v>
      </c>
      <c r="O78" s="93">
        <v>0</v>
      </c>
      <c r="P78" s="93"/>
      <c r="Q78" s="93">
        <f t="shared" si="14"/>
        <v>0</v>
      </c>
      <c r="R78" s="91" t="s">
        <v>53</v>
      </c>
      <c r="S78" s="91">
        <v>6</v>
      </c>
      <c r="T78" s="35">
        <v>42249</v>
      </c>
      <c r="U78" s="91">
        <v>266</v>
      </c>
      <c r="V78" s="35">
        <v>42250</v>
      </c>
      <c r="W78" s="35">
        <v>43830</v>
      </c>
      <c r="X78" s="91" t="s">
        <v>33</v>
      </c>
      <c r="Y78" s="35" t="s">
        <v>63</v>
      </c>
      <c r="Z78" s="4" t="s">
        <v>240</v>
      </c>
      <c r="AA78" s="4">
        <v>21</v>
      </c>
      <c r="AB78" s="4">
        <v>2</v>
      </c>
      <c r="AC78" s="4">
        <v>72.400000000000006</v>
      </c>
      <c r="AD78" s="7" t="s">
        <v>260</v>
      </c>
      <c r="AE78" s="7">
        <v>0</v>
      </c>
      <c r="AF78" s="4"/>
      <c r="AG78" s="4"/>
      <c r="AH78" s="4"/>
      <c r="AI78" s="4"/>
      <c r="AJ78" s="4"/>
      <c r="AK78" s="4"/>
    </row>
    <row r="79" spans="1:37" s="1" customFormat="1" ht="24.95" customHeight="1" x14ac:dyDescent="0.2">
      <c r="A79" s="92">
        <v>13</v>
      </c>
      <c r="B79" s="91" t="s">
        <v>224</v>
      </c>
      <c r="C79" s="91" t="s">
        <v>258</v>
      </c>
      <c r="D79" s="93" t="s">
        <v>36</v>
      </c>
      <c r="E79" s="91" t="s">
        <v>18</v>
      </c>
      <c r="F79" s="56">
        <v>2</v>
      </c>
      <c r="G79" s="94"/>
      <c r="H79" s="94">
        <v>54.1</v>
      </c>
      <c r="I79" s="94">
        <f t="shared" si="39"/>
        <v>54.1</v>
      </c>
      <c r="J79" s="94">
        <f>IF(E79="Муниципальная",I79,IF(E79="Частная",0))</f>
        <v>54.1</v>
      </c>
      <c r="K79" s="94">
        <f>IF(E79="Муниципальная",0,IF(E79="Частная",I79))</f>
        <v>0</v>
      </c>
      <c r="L79" s="93">
        <f t="shared" si="40"/>
        <v>1</v>
      </c>
      <c r="M79" s="93">
        <f t="shared" si="40"/>
        <v>1</v>
      </c>
      <c r="N79" s="93">
        <f t="shared" si="40"/>
        <v>0</v>
      </c>
      <c r="O79" s="93">
        <v>2</v>
      </c>
      <c r="P79" s="93">
        <v>0</v>
      </c>
      <c r="Q79" s="93">
        <v>2</v>
      </c>
      <c r="R79" s="91" t="s">
        <v>32</v>
      </c>
      <c r="S79" s="91">
        <v>6</v>
      </c>
      <c r="T79" s="35">
        <v>42249</v>
      </c>
      <c r="U79" s="91">
        <v>266</v>
      </c>
      <c r="V79" s="35">
        <v>42250</v>
      </c>
      <c r="W79" s="35">
        <v>43830</v>
      </c>
      <c r="X79" s="91" t="s">
        <v>33</v>
      </c>
      <c r="Y79" s="35" t="s">
        <v>63</v>
      </c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s="1" customFormat="1" ht="24.95" customHeight="1" x14ac:dyDescent="0.2">
      <c r="A80" s="92">
        <v>13</v>
      </c>
      <c r="B80" s="91" t="s">
        <v>224</v>
      </c>
      <c r="C80" s="91" t="s">
        <v>258</v>
      </c>
      <c r="D80" s="93" t="s">
        <v>37</v>
      </c>
      <c r="E80" s="91" t="s">
        <v>18</v>
      </c>
      <c r="F80" s="56">
        <v>2</v>
      </c>
      <c r="G80" s="94"/>
      <c r="H80" s="94">
        <v>51.2</v>
      </c>
      <c r="I80" s="94">
        <f t="shared" si="39"/>
        <v>51.2</v>
      </c>
      <c r="J80" s="94">
        <f>IF(E80="Муниципальная",I80,IF(E80="Частная",0))</f>
        <v>51.2</v>
      </c>
      <c r="K80" s="94">
        <f>IF(E80="Муниципальная",0,IF(E80="Частная",I80))</f>
        <v>0</v>
      </c>
      <c r="L80" s="93">
        <f t="shared" si="40"/>
        <v>1</v>
      </c>
      <c r="M80" s="93">
        <f t="shared" si="40"/>
        <v>1</v>
      </c>
      <c r="N80" s="93">
        <f t="shared" si="40"/>
        <v>0</v>
      </c>
      <c r="O80" s="93">
        <v>3</v>
      </c>
      <c r="P80" s="93">
        <v>3</v>
      </c>
      <c r="Q80" s="93">
        <v>0</v>
      </c>
      <c r="R80" s="91" t="s">
        <v>32</v>
      </c>
      <c r="S80" s="91">
        <v>6</v>
      </c>
      <c r="T80" s="35">
        <v>42249</v>
      </c>
      <c r="U80" s="91">
        <v>266</v>
      </c>
      <c r="V80" s="35">
        <v>42250</v>
      </c>
      <c r="W80" s="35">
        <v>43830</v>
      </c>
      <c r="X80" s="91" t="s">
        <v>33</v>
      </c>
      <c r="Y80" s="35" t="s">
        <v>63</v>
      </c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s="6" customFormat="1" ht="24.95" customHeight="1" x14ac:dyDescent="0.2">
      <c r="A81" s="22">
        <v>13</v>
      </c>
      <c r="B81" s="34" t="s">
        <v>224</v>
      </c>
      <c r="C81" s="34" t="s">
        <v>258</v>
      </c>
      <c r="D81" s="57">
        <f>COUNTA(D77:D80)</f>
        <v>4</v>
      </c>
      <c r="E81" s="34" t="s">
        <v>46</v>
      </c>
      <c r="F81" s="58"/>
      <c r="G81" s="59">
        <v>265.39999999999998</v>
      </c>
      <c r="H81" s="59">
        <f t="shared" ref="H81:O81" si="41">SUM(H77:H80)</f>
        <v>265.40000000000003</v>
      </c>
      <c r="I81" s="59">
        <f t="shared" si="41"/>
        <v>105.30000000000001</v>
      </c>
      <c r="J81" s="59">
        <f t="shared" si="41"/>
        <v>105.30000000000001</v>
      </c>
      <c r="K81" s="59">
        <f t="shared" si="41"/>
        <v>0</v>
      </c>
      <c r="L81" s="57">
        <f t="shared" si="41"/>
        <v>2</v>
      </c>
      <c r="M81" s="57">
        <f t="shared" si="41"/>
        <v>2</v>
      </c>
      <c r="N81" s="57">
        <f t="shared" si="41"/>
        <v>0</v>
      </c>
      <c r="O81" s="57">
        <f t="shared" si="41"/>
        <v>5</v>
      </c>
      <c r="P81" s="57">
        <v>3</v>
      </c>
      <c r="Q81" s="57">
        <v>2</v>
      </c>
      <c r="R81" s="73"/>
      <c r="S81" s="34">
        <v>6</v>
      </c>
      <c r="T81" s="42">
        <v>42249</v>
      </c>
      <c r="U81" s="34">
        <v>266</v>
      </c>
      <c r="V81" s="42">
        <v>42250</v>
      </c>
      <c r="W81" s="42">
        <v>43830</v>
      </c>
      <c r="X81" s="34" t="s">
        <v>33</v>
      </c>
      <c r="Y81" s="42" t="s">
        <v>63</v>
      </c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1:37" s="1" customFormat="1" ht="24.95" customHeight="1" x14ac:dyDescent="0.2">
      <c r="A82" s="92">
        <v>14</v>
      </c>
      <c r="B82" s="91" t="s">
        <v>224</v>
      </c>
      <c r="C82" s="91" t="s">
        <v>261</v>
      </c>
      <c r="D82" s="93" t="s">
        <v>31</v>
      </c>
      <c r="E82" s="91" t="s">
        <v>18</v>
      </c>
      <c r="F82" s="56">
        <v>1</v>
      </c>
      <c r="G82" s="94"/>
      <c r="H82" s="94">
        <v>36.299999999999997</v>
      </c>
      <c r="I82" s="94">
        <f t="shared" ref="I82:I85" si="42">IF(R82="Подлежит расселению",H82,IF(R82="Расселено",0,IF(R82="Пустующие",0,IF(R82="В суде",H82))))</f>
        <v>36.299999999999997</v>
      </c>
      <c r="J82" s="94">
        <f>IF(E82="Муниципальная",I82,IF(E82="Частная",0))</f>
        <v>36.299999999999997</v>
      </c>
      <c r="K82" s="94">
        <f>IF(E82="Муниципальная",0,IF(E82="Частная",I82))</f>
        <v>0</v>
      </c>
      <c r="L82" s="93">
        <f t="shared" ref="L82:N85" si="43">IF(I82&gt;0,1,IF(I82=0,0))</f>
        <v>1</v>
      </c>
      <c r="M82" s="93">
        <f t="shared" si="43"/>
        <v>1</v>
      </c>
      <c r="N82" s="93">
        <f t="shared" si="43"/>
        <v>0</v>
      </c>
      <c r="O82" s="93">
        <v>3</v>
      </c>
      <c r="P82" s="93">
        <v>3</v>
      </c>
      <c r="Q82" s="93"/>
      <c r="R82" s="91" t="s">
        <v>32</v>
      </c>
      <c r="S82" s="91" t="s">
        <v>31</v>
      </c>
      <c r="T82" s="35">
        <v>41905</v>
      </c>
      <c r="U82" s="91">
        <v>200</v>
      </c>
      <c r="V82" s="35">
        <v>41907</v>
      </c>
      <c r="W82" s="35">
        <v>43830</v>
      </c>
      <c r="X82" s="91" t="s">
        <v>33</v>
      </c>
      <c r="Y82" s="35" t="s">
        <v>63</v>
      </c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s="1" customFormat="1" ht="24.95" customHeight="1" x14ac:dyDescent="0.2">
      <c r="A83" s="92">
        <v>14</v>
      </c>
      <c r="B83" s="91" t="s">
        <v>224</v>
      </c>
      <c r="C83" s="91" t="s">
        <v>261</v>
      </c>
      <c r="D83" s="93" t="s">
        <v>35</v>
      </c>
      <c r="E83" s="91" t="s">
        <v>18</v>
      </c>
      <c r="F83" s="56">
        <v>1</v>
      </c>
      <c r="G83" s="94"/>
      <c r="H83" s="94">
        <v>37.299999999999997</v>
      </c>
      <c r="I83" s="94">
        <f t="shared" si="42"/>
        <v>0</v>
      </c>
      <c r="J83" s="94">
        <f>IF(E83="Муниципальная",I83,IF(E83="Частная",0))</f>
        <v>0</v>
      </c>
      <c r="K83" s="94">
        <f>IF(E83="Муниципальная",0,IF(E83="Частная",I83))</f>
        <v>0</v>
      </c>
      <c r="L83" s="93">
        <f t="shared" si="43"/>
        <v>0</v>
      </c>
      <c r="M83" s="93">
        <f t="shared" si="43"/>
        <v>0</v>
      </c>
      <c r="N83" s="93">
        <f t="shared" si="43"/>
        <v>0</v>
      </c>
      <c r="O83" s="93">
        <v>0</v>
      </c>
      <c r="P83" s="93"/>
      <c r="Q83" s="93">
        <f t="shared" si="14"/>
        <v>0</v>
      </c>
      <c r="R83" s="91" t="s">
        <v>53</v>
      </c>
      <c r="S83" s="91" t="s">
        <v>31</v>
      </c>
      <c r="T83" s="35">
        <v>41905</v>
      </c>
      <c r="U83" s="91">
        <v>200</v>
      </c>
      <c r="V83" s="35">
        <v>41907</v>
      </c>
      <c r="W83" s="35">
        <v>43830</v>
      </c>
      <c r="X83" s="91" t="s">
        <v>33</v>
      </c>
      <c r="Y83" s="35" t="s">
        <v>63</v>
      </c>
      <c r="Z83" s="4" t="s">
        <v>226</v>
      </c>
      <c r="AA83" s="4">
        <v>16</v>
      </c>
      <c r="AB83" s="4">
        <v>1</v>
      </c>
      <c r="AC83" s="4">
        <v>35.200000000000003</v>
      </c>
      <c r="AD83" s="7" t="s">
        <v>262</v>
      </c>
      <c r="AE83" s="7">
        <v>0</v>
      </c>
      <c r="AF83" s="4"/>
      <c r="AG83" s="4"/>
      <c r="AH83" s="4"/>
      <c r="AI83" s="4"/>
      <c r="AJ83" s="4"/>
      <c r="AK83" s="4"/>
    </row>
    <row r="84" spans="1:37" s="1" customFormat="1" ht="24.95" customHeight="1" x14ac:dyDescent="0.2">
      <c r="A84" s="92">
        <v>14</v>
      </c>
      <c r="B84" s="91" t="s">
        <v>224</v>
      </c>
      <c r="C84" s="91" t="s">
        <v>261</v>
      </c>
      <c r="D84" s="93" t="s">
        <v>36</v>
      </c>
      <c r="E84" s="91" t="s">
        <v>18</v>
      </c>
      <c r="F84" s="56">
        <v>2</v>
      </c>
      <c r="G84" s="94"/>
      <c r="H84" s="94">
        <v>35.799999999999997</v>
      </c>
      <c r="I84" s="94">
        <f t="shared" si="42"/>
        <v>0</v>
      </c>
      <c r="J84" s="94">
        <f>IF(E84="Муниципальная",I84,IF(E84="Частная",0))</f>
        <v>0</v>
      </c>
      <c r="K84" s="94">
        <f>IF(E84="Муниципальная",0,IF(E84="Частная",I84))</f>
        <v>0</v>
      </c>
      <c r="L84" s="93">
        <f t="shared" si="43"/>
        <v>0</v>
      </c>
      <c r="M84" s="93">
        <f t="shared" si="43"/>
        <v>0</v>
      </c>
      <c r="N84" s="93">
        <f t="shared" si="43"/>
        <v>0</v>
      </c>
      <c r="O84" s="93">
        <v>0</v>
      </c>
      <c r="P84" s="93"/>
      <c r="Q84" s="93">
        <f t="shared" si="14"/>
        <v>0</v>
      </c>
      <c r="R84" s="91" t="s">
        <v>53</v>
      </c>
      <c r="S84" s="91" t="s">
        <v>31</v>
      </c>
      <c r="T84" s="35">
        <v>41905</v>
      </c>
      <c r="U84" s="91">
        <v>200</v>
      </c>
      <c r="V84" s="35">
        <v>41907</v>
      </c>
      <c r="W84" s="35">
        <v>43830</v>
      </c>
      <c r="X84" s="91" t="s">
        <v>33</v>
      </c>
      <c r="Y84" s="35" t="s">
        <v>63</v>
      </c>
      <c r="Z84" s="4" t="s">
        <v>231</v>
      </c>
      <c r="AA84" s="4">
        <v>9</v>
      </c>
      <c r="AB84" s="4">
        <v>5</v>
      </c>
      <c r="AC84" s="4">
        <v>99.6</v>
      </c>
      <c r="AD84" s="7" t="s">
        <v>263</v>
      </c>
      <c r="AE84" s="7">
        <v>0</v>
      </c>
      <c r="AF84" s="4"/>
      <c r="AG84" s="4"/>
      <c r="AH84" s="4"/>
      <c r="AI84" s="4"/>
      <c r="AJ84" s="4"/>
      <c r="AK84" s="4"/>
    </row>
    <row r="85" spans="1:37" s="1" customFormat="1" ht="24.95" customHeight="1" x14ac:dyDescent="0.2">
      <c r="A85" s="92">
        <v>14</v>
      </c>
      <c r="B85" s="91" t="s">
        <v>224</v>
      </c>
      <c r="C85" s="91" t="s">
        <v>261</v>
      </c>
      <c r="D85" s="93" t="s">
        <v>37</v>
      </c>
      <c r="E85" s="91" t="s">
        <v>18</v>
      </c>
      <c r="F85" s="56">
        <v>1</v>
      </c>
      <c r="G85" s="94"/>
      <c r="H85" s="94">
        <v>37.299999999999997</v>
      </c>
      <c r="I85" s="94">
        <f t="shared" si="42"/>
        <v>0</v>
      </c>
      <c r="J85" s="94">
        <f>IF(E85="Муниципальная",I85,IF(E85="Частная",0))</f>
        <v>0</v>
      </c>
      <c r="K85" s="94">
        <f>IF(E85="Муниципальная",0,IF(E85="Частная",I85))</f>
        <v>0</v>
      </c>
      <c r="L85" s="93">
        <f t="shared" si="43"/>
        <v>0</v>
      </c>
      <c r="M85" s="93">
        <f t="shared" si="43"/>
        <v>0</v>
      </c>
      <c r="N85" s="93">
        <f t="shared" si="43"/>
        <v>0</v>
      </c>
      <c r="O85" s="93">
        <v>0</v>
      </c>
      <c r="P85" s="93"/>
      <c r="Q85" s="93">
        <f t="shared" si="14"/>
        <v>0</v>
      </c>
      <c r="R85" s="91" t="s">
        <v>53</v>
      </c>
      <c r="S85" s="91" t="s">
        <v>31</v>
      </c>
      <c r="T85" s="35">
        <v>41905</v>
      </c>
      <c r="U85" s="91">
        <v>200</v>
      </c>
      <c r="V85" s="35">
        <v>41907</v>
      </c>
      <c r="W85" s="35">
        <v>43830</v>
      </c>
      <c r="X85" s="91" t="s">
        <v>33</v>
      </c>
      <c r="Y85" s="35" t="s">
        <v>63</v>
      </c>
      <c r="Z85" s="4" t="s">
        <v>302</v>
      </c>
      <c r="AA85" s="4">
        <v>2</v>
      </c>
      <c r="AB85" s="4">
        <v>1</v>
      </c>
      <c r="AC85" s="4">
        <v>35.4</v>
      </c>
      <c r="AD85" s="7" t="s">
        <v>312</v>
      </c>
      <c r="AE85" s="7">
        <v>0</v>
      </c>
      <c r="AF85" s="4"/>
      <c r="AG85" s="4"/>
      <c r="AH85" s="4"/>
      <c r="AI85" s="4"/>
      <c r="AJ85" s="4"/>
      <c r="AK85" s="4"/>
    </row>
    <row r="86" spans="1:37" s="6" customFormat="1" ht="24.95" customHeight="1" x14ac:dyDescent="0.2">
      <c r="A86" s="22">
        <v>14</v>
      </c>
      <c r="B86" s="34" t="s">
        <v>224</v>
      </c>
      <c r="C86" s="34" t="s">
        <v>261</v>
      </c>
      <c r="D86" s="57">
        <f>COUNTA(D82:D85)</f>
        <v>4</v>
      </c>
      <c r="E86" s="34" t="s">
        <v>46</v>
      </c>
      <c r="F86" s="58"/>
      <c r="G86" s="59">
        <v>146.69999999999999</v>
      </c>
      <c r="H86" s="59">
        <f t="shared" ref="H86:O86" si="44">SUM(H82:H85)</f>
        <v>146.69999999999999</v>
      </c>
      <c r="I86" s="59">
        <f t="shared" si="44"/>
        <v>36.299999999999997</v>
      </c>
      <c r="J86" s="59">
        <f t="shared" si="44"/>
        <v>36.299999999999997</v>
      </c>
      <c r="K86" s="59">
        <f t="shared" si="44"/>
        <v>0</v>
      </c>
      <c r="L86" s="57">
        <f t="shared" si="44"/>
        <v>1</v>
      </c>
      <c r="M86" s="57">
        <f t="shared" si="44"/>
        <v>1</v>
      </c>
      <c r="N86" s="57">
        <f t="shared" si="44"/>
        <v>0</v>
      </c>
      <c r="O86" s="57">
        <f t="shared" si="44"/>
        <v>3</v>
      </c>
      <c r="P86" s="57">
        <v>3</v>
      </c>
      <c r="Q86" s="57">
        <v>0</v>
      </c>
      <c r="R86" s="73"/>
      <c r="S86" s="34" t="s">
        <v>31</v>
      </c>
      <c r="T86" s="42">
        <v>41905</v>
      </c>
      <c r="U86" s="34">
        <v>200</v>
      </c>
      <c r="V86" s="42">
        <v>41907</v>
      </c>
      <c r="W86" s="42">
        <v>43830</v>
      </c>
      <c r="X86" s="34" t="s">
        <v>33</v>
      </c>
      <c r="Y86" s="42" t="s">
        <v>63</v>
      </c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1:37" s="1" customFormat="1" ht="24.95" customHeight="1" x14ac:dyDescent="0.2">
      <c r="A87" s="92">
        <v>15</v>
      </c>
      <c r="B87" s="91" t="s">
        <v>224</v>
      </c>
      <c r="C87" s="91" t="s">
        <v>264</v>
      </c>
      <c r="D87" s="93" t="s">
        <v>31</v>
      </c>
      <c r="E87" s="91" t="s">
        <v>18</v>
      </c>
      <c r="F87" s="56">
        <v>2</v>
      </c>
      <c r="G87" s="94"/>
      <c r="H87" s="94">
        <v>40.4</v>
      </c>
      <c r="I87" s="94">
        <f t="shared" ref="I87:I90" si="45">IF(R87="Подлежит расселению",H87,IF(R87="Расселено",0,IF(R87="Пустующие",0,IF(R87="В суде",H87))))</f>
        <v>40.4</v>
      </c>
      <c r="J87" s="94">
        <f>IF(E87="Муниципальная",I87,IF(E87="Частная",0))</f>
        <v>40.4</v>
      </c>
      <c r="K87" s="94">
        <f>IF(E87="Муниципальная",0,IF(E87="Частная",I87))</f>
        <v>0</v>
      </c>
      <c r="L87" s="93">
        <f t="shared" ref="L87:N90" si="46">IF(I87&gt;0,1,IF(I87=0,0))</f>
        <v>1</v>
      </c>
      <c r="M87" s="93">
        <f t="shared" si="46"/>
        <v>1</v>
      </c>
      <c r="N87" s="93">
        <f t="shared" si="46"/>
        <v>0</v>
      </c>
      <c r="O87" s="93">
        <v>1</v>
      </c>
      <c r="P87" s="93">
        <v>1</v>
      </c>
      <c r="Q87" s="93">
        <f t="shared" si="14"/>
        <v>0</v>
      </c>
      <c r="R87" s="91" t="s">
        <v>32</v>
      </c>
      <c r="S87" s="91">
        <v>1</v>
      </c>
      <c r="T87" s="35">
        <v>42249</v>
      </c>
      <c r="U87" s="91">
        <v>261</v>
      </c>
      <c r="V87" s="35">
        <v>42250</v>
      </c>
      <c r="W87" s="35">
        <v>43830</v>
      </c>
      <c r="X87" s="91" t="s">
        <v>33</v>
      </c>
      <c r="Y87" s="35" t="s">
        <v>63</v>
      </c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s="1" customFormat="1" ht="24.95" customHeight="1" x14ac:dyDescent="0.2">
      <c r="A88" s="92">
        <v>15</v>
      </c>
      <c r="B88" s="91" t="s">
        <v>224</v>
      </c>
      <c r="C88" s="91" t="s">
        <v>264</v>
      </c>
      <c r="D88" s="93" t="s">
        <v>35</v>
      </c>
      <c r="E88" s="91" t="s">
        <v>18</v>
      </c>
      <c r="F88" s="56">
        <v>2</v>
      </c>
      <c r="G88" s="94"/>
      <c r="H88" s="94">
        <v>35.299999999999997</v>
      </c>
      <c r="I88" s="94">
        <f t="shared" si="45"/>
        <v>35.299999999999997</v>
      </c>
      <c r="J88" s="94">
        <f>IF(E88="Муниципальная",I88,IF(E88="Частная",0))</f>
        <v>35.299999999999997</v>
      </c>
      <c r="K88" s="94">
        <f>IF(E88="Муниципальная",0,IF(E88="Частная",I88))</f>
        <v>0</v>
      </c>
      <c r="L88" s="93">
        <f t="shared" si="46"/>
        <v>1</v>
      </c>
      <c r="M88" s="93">
        <f t="shared" si="46"/>
        <v>1</v>
      </c>
      <c r="N88" s="93">
        <f t="shared" si="46"/>
        <v>0</v>
      </c>
      <c r="O88" s="93">
        <v>4</v>
      </c>
      <c r="P88" s="93">
        <v>4</v>
      </c>
      <c r="Q88" s="93">
        <f t="shared" si="14"/>
        <v>0</v>
      </c>
      <c r="R88" s="91" t="s">
        <v>32</v>
      </c>
      <c r="S88" s="91">
        <v>1</v>
      </c>
      <c r="T88" s="35">
        <v>42249</v>
      </c>
      <c r="U88" s="91">
        <v>261</v>
      </c>
      <c r="V88" s="35">
        <v>42250</v>
      </c>
      <c r="W88" s="35">
        <v>43830</v>
      </c>
      <c r="X88" s="91" t="s">
        <v>33</v>
      </c>
      <c r="Y88" s="35" t="s">
        <v>63</v>
      </c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s="1" customFormat="1" ht="24.95" customHeight="1" x14ac:dyDescent="0.2">
      <c r="A89" s="92">
        <v>15</v>
      </c>
      <c r="B89" s="91" t="s">
        <v>224</v>
      </c>
      <c r="C89" s="91" t="s">
        <v>264</v>
      </c>
      <c r="D89" s="93" t="s">
        <v>36</v>
      </c>
      <c r="E89" s="91" t="s">
        <v>19</v>
      </c>
      <c r="F89" s="56">
        <v>2</v>
      </c>
      <c r="G89" s="94"/>
      <c r="H89" s="94">
        <v>42.3</v>
      </c>
      <c r="I89" s="94">
        <f t="shared" si="45"/>
        <v>42.3</v>
      </c>
      <c r="J89" s="94">
        <f>IF(E89="Муниципальная",I89,IF(E89="Частная",0))</f>
        <v>0</v>
      </c>
      <c r="K89" s="94">
        <f>IF(E89="Муниципальная",0,IF(E89="Частная",I89))</f>
        <v>42.3</v>
      </c>
      <c r="L89" s="93">
        <f t="shared" si="46"/>
        <v>1</v>
      </c>
      <c r="M89" s="93">
        <f t="shared" si="46"/>
        <v>0</v>
      </c>
      <c r="N89" s="93">
        <f t="shared" si="46"/>
        <v>1</v>
      </c>
      <c r="O89" s="93">
        <v>1</v>
      </c>
      <c r="P89" s="93">
        <v>1</v>
      </c>
      <c r="Q89" s="93">
        <f t="shared" si="14"/>
        <v>0</v>
      </c>
      <c r="R89" s="91" t="s">
        <v>32</v>
      </c>
      <c r="S89" s="91">
        <v>1</v>
      </c>
      <c r="T89" s="35">
        <v>42249</v>
      </c>
      <c r="U89" s="91">
        <v>261</v>
      </c>
      <c r="V89" s="35">
        <v>42250</v>
      </c>
      <c r="W89" s="35">
        <v>43830</v>
      </c>
      <c r="X89" s="91" t="s">
        <v>33</v>
      </c>
      <c r="Y89" s="35" t="s">
        <v>63</v>
      </c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s="1" customFormat="1" ht="24.95" customHeight="1" x14ac:dyDescent="0.2">
      <c r="A90" s="92">
        <v>15</v>
      </c>
      <c r="B90" s="91" t="s">
        <v>224</v>
      </c>
      <c r="C90" s="91" t="s">
        <v>264</v>
      </c>
      <c r="D90" s="93" t="s">
        <v>37</v>
      </c>
      <c r="E90" s="91" t="s">
        <v>19</v>
      </c>
      <c r="F90" s="56">
        <v>2</v>
      </c>
      <c r="G90" s="94"/>
      <c r="H90" s="94">
        <v>45.2</v>
      </c>
      <c r="I90" s="94">
        <f t="shared" si="45"/>
        <v>45.2</v>
      </c>
      <c r="J90" s="94">
        <f>IF(E90="Муниципальная",I90,IF(E90="Частная",0))</f>
        <v>0</v>
      </c>
      <c r="K90" s="94">
        <f>IF(E90="Муниципальная",0,IF(E90="Частная",I90))</f>
        <v>45.2</v>
      </c>
      <c r="L90" s="93">
        <f t="shared" si="46"/>
        <v>1</v>
      </c>
      <c r="M90" s="93">
        <f t="shared" si="46"/>
        <v>0</v>
      </c>
      <c r="N90" s="93">
        <f t="shared" si="46"/>
        <v>1</v>
      </c>
      <c r="O90" s="93">
        <v>2</v>
      </c>
      <c r="P90" s="93">
        <v>2</v>
      </c>
      <c r="Q90" s="93">
        <f t="shared" si="14"/>
        <v>0</v>
      </c>
      <c r="R90" s="91" t="s">
        <v>32</v>
      </c>
      <c r="S90" s="91">
        <v>1</v>
      </c>
      <c r="T90" s="35">
        <v>42249</v>
      </c>
      <c r="U90" s="91">
        <v>261</v>
      </c>
      <c r="V90" s="35">
        <v>42250</v>
      </c>
      <c r="W90" s="35">
        <v>43830</v>
      </c>
      <c r="X90" s="91" t="s">
        <v>33</v>
      </c>
      <c r="Y90" s="35" t="s">
        <v>63</v>
      </c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s="6" customFormat="1" ht="24.95" customHeight="1" x14ac:dyDescent="0.2">
      <c r="A91" s="22">
        <v>15</v>
      </c>
      <c r="B91" s="34" t="s">
        <v>224</v>
      </c>
      <c r="C91" s="34" t="s">
        <v>264</v>
      </c>
      <c r="D91" s="57">
        <f>COUNTA(D87:D90)</f>
        <v>4</v>
      </c>
      <c r="E91" s="34" t="s">
        <v>46</v>
      </c>
      <c r="F91" s="58"/>
      <c r="G91" s="59">
        <v>163.19999999999999</v>
      </c>
      <c r="H91" s="59">
        <f t="shared" ref="H91:O91" si="47">SUM(H87:H90)</f>
        <v>163.19999999999999</v>
      </c>
      <c r="I91" s="59">
        <f t="shared" si="47"/>
        <v>163.19999999999999</v>
      </c>
      <c r="J91" s="59">
        <f t="shared" si="47"/>
        <v>75.699999999999989</v>
      </c>
      <c r="K91" s="59">
        <f t="shared" si="47"/>
        <v>87.5</v>
      </c>
      <c r="L91" s="57">
        <f t="shared" si="47"/>
        <v>4</v>
      </c>
      <c r="M91" s="57">
        <f t="shared" si="47"/>
        <v>2</v>
      </c>
      <c r="N91" s="57">
        <f t="shared" si="47"/>
        <v>2</v>
      </c>
      <c r="O91" s="57">
        <f t="shared" si="47"/>
        <v>8</v>
      </c>
      <c r="P91" s="57">
        <v>8</v>
      </c>
      <c r="Q91" s="57">
        <f t="shared" si="14"/>
        <v>0</v>
      </c>
      <c r="R91" s="73"/>
      <c r="S91" s="34">
        <v>1</v>
      </c>
      <c r="T91" s="42">
        <v>42249</v>
      </c>
      <c r="U91" s="34">
        <v>261</v>
      </c>
      <c r="V91" s="42">
        <v>42250</v>
      </c>
      <c r="W91" s="42">
        <v>43830</v>
      </c>
      <c r="X91" s="34" t="s">
        <v>33</v>
      </c>
      <c r="Y91" s="42" t="s">
        <v>63</v>
      </c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1:37" s="1" customFormat="1" ht="24.95" customHeight="1" x14ac:dyDescent="0.2">
      <c r="A92" s="92">
        <v>16</v>
      </c>
      <c r="B92" s="91" t="s">
        <v>224</v>
      </c>
      <c r="C92" s="91" t="s">
        <v>265</v>
      </c>
      <c r="D92" s="93" t="s">
        <v>31</v>
      </c>
      <c r="E92" s="91" t="s">
        <v>18</v>
      </c>
      <c r="F92" s="56">
        <v>2</v>
      </c>
      <c r="G92" s="94"/>
      <c r="H92" s="94">
        <v>46.3</v>
      </c>
      <c r="I92" s="94">
        <f t="shared" ref="I92:I95" si="48">IF(R92="Подлежит расселению",H92,IF(R92="Расселено",0,IF(R92="Пустующие",0,IF(R92="В суде",H92))))</f>
        <v>46.3</v>
      </c>
      <c r="J92" s="94">
        <f>IF(E92="Муниципальная",I92,IF(E92="Частная",0))</f>
        <v>46.3</v>
      </c>
      <c r="K92" s="94">
        <f>IF(E92="Муниципальная",0,IF(E92="Частная",I92))</f>
        <v>0</v>
      </c>
      <c r="L92" s="93">
        <f t="shared" ref="L92:N95" si="49">IF(I92&gt;0,1,IF(I92=0,0))</f>
        <v>1</v>
      </c>
      <c r="M92" s="93">
        <f t="shared" si="49"/>
        <v>1</v>
      </c>
      <c r="N92" s="93">
        <f t="shared" si="49"/>
        <v>0</v>
      </c>
      <c r="O92" s="93">
        <v>2</v>
      </c>
      <c r="P92" s="93">
        <v>2</v>
      </c>
      <c r="Q92" s="93">
        <f t="shared" si="14"/>
        <v>0</v>
      </c>
      <c r="R92" s="91" t="s">
        <v>32</v>
      </c>
      <c r="S92" s="91">
        <v>2</v>
      </c>
      <c r="T92" s="35">
        <v>42249</v>
      </c>
      <c r="U92" s="91">
        <v>43</v>
      </c>
      <c r="V92" s="35">
        <v>42250</v>
      </c>
      <c r="W92" s="35">
        <v>43830</v>
      </c>
      <c r="X92" s="91" t="s">
        <v>33</v>
      </c>
      <c r="Y92" s="35" t="s">
        <v>63</v>
      </c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s="1" customFormat="1" ht="24.95" customHeight="1" x14ac:dyDescent="0.2">
      <c r="A93" s="92">
        <v>16</v>
      </c>
      <c r="B93" s="91" t="s">
        <v>224</v>
      </c>
      <c r="C93" s="91" t="s">
        <v>265</v>
      </c>
      <c r="D93" s="93" t="s">
        <v>35</v>
      </c>
      <c r="E93" s="91" t="s">
        <v>19</v>
      </c>
      <c r="F93" s="56">
        <v>2</v>
      </c>
      <c r="G93" s="94"/>
      <c r="H93" s="94">
        <v>43.7</v>
      </c>
      <c r="I93" s="94">
        <f t="shared" si="48"/>
        <v>43.7</v>
      </c>
      <c r="J93" s="94">
        <f>IF(E93="Муниципальная",I93,IF(E93="Частная",0))</f>
        <v>0</v>
      </c>
      <c r="K93" s="94">
        <f>IF(E93="Муниципальная",0,IF(E93="Частная",I93))</f>
        <v>43.7</v>
      </c>
      <c r="L93" s="93">
        <f t="shared" si="49"/>
        <v>1</v>
      </c>
      <c r="M93" s="93">
        <f t="shared" si="49"/>
        <v>0</v>
      </c>
      <c r="N93" s="93">
        <f t="shared" si="49"/>
        <v>1</v>
      </c>
      <c r="O93" s="93">
        <v>2</v>
      </c>
      <c r="P93" s="93">
        <v>2</v>
      </c>
      <c r="Q93" s="93">
        <f t="shared" si="14"/>
        <v>0</v>
      </c>
      <c r="R93" s="91" t="s">
        <v>32</v>
      </c>
      <c r="S93" s="91">
        <v>2</v>
      </c>
      <c r="T93" s="35">
        <v>42249</v>
      </c>
      <c r="U93" s="91">
        <v>43</v>
      </c>
      <c r="V93" s="35">
        <v>42250</v>
      </c>
      <c r="W93" s="35">
        <v>43830</v>
      </c>
      <c r="X93" s="91" t="s">
        <v>33</v>
      </c>
      <c r="Y93" s="35" t="s">
        <v>63</v>
      </c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s="1" customFormat="1" ht="24.95" customHeight="1" x14ac:dyDescent="0.2">
      <c r="A94" s="92">
        <v>16</v>
      </c>
      <c r="B94" s="91" t="s">
        <v>224</v>
      </c>
      <c r="C94" s="91" t="s">
        <v>265</v>
      </c>
      <c r="D94" s="93" t="s">
        <v>36</v>
      </c>
      <c r="E94" s="91" t="s">
        <v>18</v>
      </c>
      <c r="F94" s="56">
        <v>2</v>
      </c>
      <c r="G94" s="94"/>
      <c r="H94" s="94">
        <v>39.799999999999997</v>
      </c>
      <c r="I94" s="94">
        <f t="shared" si="48"/>
        <v>39.799999999999997</v>
      </c>
      <c r="J94" s="94">
        <f>IF(E94="Муниципальная",I94,IF(E94="Частная",0))</f>
        <v>39.799999999999997</v>
      </c>
      <c r="K94" s="94">
        <f>IF(E94="Муниципальная",0,IF(E94="Частная",I94))</f>
        <v>0</v>
      </c>
      <c r="L94" s="93">
        <f t="shared" si="49"/>
        <v>1</v>
      </c>
      <c r="M94" s="93">
        <f t="shared" si="49"/>
        <v>1</v>
      </c>
      <c r="N94" s="93">
        <f t="shared" si="49"/>
        <v>0</v>
      </c>
      <c r="O94" s="93">
        <v>2</v>
      </c>
      <c r="P94" s="93"/>
      <c r="Q94" s="93">
        <f t="shared" si="14"/>
        <v>2</v>
      </c>
      <c r="R94" s="91" t="s">
        <v>32</v>
      </c>
      <c r="S94" s="91">
        <v>2</v>
      </c>
      <c r="T94" s="35">
        <v>42249</v>
      </c>
      <c r="U94" s="91">
        <v>43</v>
      </c>
      <c r="V94" s="35">
        <v>42250</v>
      </c>
      <c r="W94" s="35">
        <v>43830</v>
      </c>
      <c r="X94" s="91" t="s">
        <v>33</v>
      </c>
      <c r="Y94" s="35" t="s">
        <v>63</v>
      </c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s="1" customFormat="1" ht="24.95" customHeight="1" x14ac:dyDescent="0.2">
      <c r="A95" s="92">
        <v>16</v>
      </c>
      <c r="B95" s="91" t="s">
        <v>224</v>
      </c>
      <c r="C95" s="91" t="s">
        <v>265</v>
      </c>
      <c r="D95" s="93" t="s">
        <v>37</v>
      </c>
      <c r="E95" s="91" t="s">
        <v>18</v>
      </c>
      <c r="F95" s="56">
        <v>2</v>
      </c>
      <c r="G95" s="94"/>
      <c r="H95" s="94">
        <v>40.5</v>
      </c>
      <c r="I95" s="94">
        <f t="shared" si="48"/>
        <v>0</v>
      </c>
      <c r="J95" s="94">
        <f>IF(E95="Муниципальная",I95,IF(E95="Частная",0))</f>
        <v>0</v>
      </c>
      <c r="K95" s="94">
        <f>IF(E95="Муниципальная",0,IF(E95="Частная",I95))</f>
        <v>0</v>
      </c>
      <c r="L95" s="93">
        <f t="shared" si="49"/>
        <v>0</v>
      </c>
      <c r="M95" s="93">
        <f t="shared" si="49"/>
        <v>0</v>
      </c>
      <c r="N95" s="93">
        <f t="shared" si="49"/>
        <v>0</v>
      </c>
      <c r="O95" s="93">
        <v>0</v>
      </c>
      <c r="P95" s="93">
        <v>0</v>
      </c>
      <c r="Q95" s="93">
        <v>0</v>
      </c>
      <c r="R95" s="91" t="s">
        <v>67</v>
      </c>
      <c r="S95" s="91">
        <v>2</v>
      </c>
      <c r="T95" s="35">
        <v>42249</v>
      </c>
      <c r="U95" s="91">
        <v>43</v>
      </c>
      <c r="V95" s="35">
        <v>42250</v>
      </c>
      <c r="W95" s="35">
        <v>43830</v>
      </c>
      <c r="X95" s="91" t="s">
        <v>33</v>
      </c>
      <c r="Y95" s="35" t="s">
        <v>63</v>
      </c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s="6" customFormat="1" ht="24.95" customHeight="1" x14ac:dyDescent="0.2">
      <c r="A96" s="22">
        <v>16</v>
      </c>
      <c r="B96" s="34" t="s">
        <v>224</v>
      </c>
      <c r="C96" s="34" t="s">
        <v>265</v>
      </c>
      <c r="D96" s="57">
        <f>COUNTA(D92:D95)</f>
        <v>4</v>
      </c>
      <c r="E96" s="34" t="s">
        <v>46</v>
      </c>
      <c r="F96" s="58"/>
      <c r="G96" s="59">
        <v>170.3</v>
      </c>
      <c r="H96" s="59">
        <f t="shared" ref="H96:O96" si="50">SUM(H92:H95)</f>
        <v>170.3</v>
      </c>
      <c r="I96" s="59">
        <f t="shared" si="50"/>
        <v>129.80000000000001</v>
      </c>
      <c r="J96" s="59">
        <f t="shared" si="50"/>
        <v>86.1</v>
      </c>
      <c r="K96" s="59">
        <f t="shared" si="50"/>
        <v>43.7</v>
      </c>
      <c r="L96" s="57">
        <f t="shared" si="50"/>
        <v>3</v>
      </c>
      <c r="M96" s="57">
        <f t="shared" si="50"/>
        <v>2</v>
      </c>
      <c r="N96" s="57">
        <f t="shared" si="50"/>
        <v>1</v>
      </c>
      <c r="O96" s="57">
        <f t="shared" si="50"/>
        <v>6</v>
      </c>
      <c r="P96" s="57">
        <v>4</v>
      </c>
      <c r="Q96" s="57">
        <f t="shared" si="14"/>
        <v>2</v>
      </c>
      <c r="R96" s="73"/>
      <c r="S96" s="34">
        <v>2</v>
      </c>
      <c r="T96" s="42">
        <v>42249</v>
      </c>
      <c r="U96" s="34">
        <v>43</v>
      </c>
      <c r="V96" s="42">
        <v>42250</v>
      </c>
      <c r="W96" s="42">
        <v>43830</v>
      </c>
      <c r="X96" s="34" t="s">
        <v>33</v>
      </c>
      <c r="Y96" s="42" t="s">
        <v>63</v>
      </c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1:37" s="1" customFormat="1" ht="24.95" customHeight="1" x14ac:dyDescent="0.2">
      <c r="A97" s="92">
        <v>17</v>
      </c>
      <c r="B97" s="91" t="s">
        <v>224</v>
      </c>
      <c r="C97" s="91" t="s">
        <v>266</v>
      </c>
      <c r="D97" s="93" t="s">
        <v>31</v>
      </c>
      <c r="E97" s="91" t="s">
        <v>18</v>
      </c>
      <c r="F97" s="56">
        <v>1</v>
      </c>
      <c r="G97" s="94"/>
      <c r="H97" s="94">
        <v>32.9</v>
      </c>
      <c r="I97" s="94">
        <f t="shared" ref="I97:I103" si="51">IF(R97="Подлежит расселению",H97,IF(R97="Расселено",0,IF(R97="Пустующие",0,IF(R97="В суде",H97))))</f>
        <v>0</v>
      </c>
      <c r="J97" s="94">
        <f t="shared" ref="J97:J103" si="52">IF(E97="Муниципальная",I97,IF(E97="Частная",0))</f>
        <v>0</v>
      </c>
      <c r="K97" s="94">
        <f t="shared" ref="K97:K103" si="53">IF(E97="Муниципальная",0,IF(E97="Частная",I97))</f>
        <v>0</v>
      </c>
      <c r="L97" s="93">
        <f t="shared" ref="L97:N103" si="54">IF(I97&gt;0,1,IF(I97=0,0))</f>
        <v>0</v>
      </c>
      <c r="M97" s="93">
        <f t="shared" si="54"/>
        <v>0</v>
      </c>
      <c r="N97" s="93">
        <f t="shared" si="54"/>
        <v>0</v>
      </c>
      <c r="O97" s="93">
        <v>0</v>
      </c>
      <c r="P97" s="93"/>
      <c r="Q97" s="93">
        <f t="shared" si="14"/>
        <v>0</v>
      </c>
      <c r="R97" s="91" t="s">
        <v>67</v>
      </c>
      <c r="S97" s="91">
        <v>10</v>
      </c>
      <c r="T97" s="35">
        <v>42361</v>
      </c>
      <c r="U97" s="91">
        <v>402</v>
      </c>
      <c r="V97" s="35">
        <v>42361</v>
      </c>
      <c r="W97" s="35">
        <v>43830</v>
      </c>
      <c r="X97" s="91" t="s">
        <v>33</v>
      </c>
      <c r="Y97" s="35" t="s">
        <v>64</v>
      </c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s="1" customFormat="1" ht="24.95" customHeight="1" x14ac:dyDescent="0.2">
      <c r="A98" s="92">
        <v>17</v>
      </c>
      <c r="B98" s="91" t="s">
        <v>224</v>
      </c>
      <c r="C98" s="91" t="s">
        <v>266</v>
      </c>
      <c r="D98" s="93" t="s">
        <v>35</v>
      </c>
      <c r="E98" s="91" t="s">
        <v>18</v>
      </c>
      <c r="F98" s="56">
        <v>2</v>
      </c>
      <c r="G98" s="94"/>
      <c r="H98" s="94">
        <v>29.9</v>
      </c>
      <c r="I98" s="94">
        <f t="shared" si="51"/>
        <v>29.9</v>
      </c>
      <c r="J98" s="94">
        <f t="shared" si="52"/>
        <v>29.9</v>
      </c>
      <c r="K98" s="94">
        <f t="shared" si="53"/>
        <v>0</v>
      </c>
      <c r="L98" s="93">
        <f t="shared" si="54"/>
        <v>1</v>
      </c>
      <c r="M98" s="93">
        <f t="shared" si="54"/>
        <v>1</v>
      </c>
      <c r="N98" s="93">
        <f t="shared" si="54"/>
        <v>0</v>
      </c>
      <c r="O98" s="93">
        <v>1</v>
      </c>
      <c r="P98" s="93">
        <v>1</v>
      </c>
      <c r="Q98" s="93">
        <f t="shared" si="14"/>
        <v>0</v>
      </c>
      <c r="R98" s="91" t="s">
        <v>32</v>
      </c>
      <c r="S98" s="91">
        <v>10</v>
      </c>
      <c r="T98" s="35">
        <v>42361</v>
      </c>
      <c r="U98" s="91">
        <v>402</v>
      </c>
      <c r="V98" s="35">
        <v>42361</v>
      </c>
      <c r="W98" s="35">
        <v>43830</v>
      </c>
      <c r="X98" s="91" t="s">
        <v>33</v>
      </c>
      <c r="Y98" s="35" t="s">
        <v>64</v>
      </c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s="1" customFormat="1" ht="24.95" customHeight="1" x14ac:dyDescent="0.2">
      <c r="A99" s="92">
        <v>17</v>
      </c>
      <c r="B99" s="91" t="s">
        <v>224</v>
      </c>
      <c r="C99" s="91" t="s">
        <v>266</v>
      </c>
      <c r="D99" s="93" t="s">
        <v>36</v>
      </c>
      <c r="E99" s="91" t="s">
        <v>18</v>
      </c>
      <c r="F99" s="56">
        <v>2</v>
      </c>
      <c r="G99" s="94"/>
      <c r="H99" s="94">
        <v>47.9</v>
      </c>
      <c r="I99" s="94">
        <f t="shared" si="51"/>
        <v>47.9</v>
      </c>
      <c r="J99" s="94">
        <f t="shared" si="52"/>
        <v>47.9</v>
      </c>
      <c r="K99" s="94">
        <f t="shared" si="53"/>
        <v>0</v>
      </c>
      <c r="L99" s="93">
        <f t="shared" si="54"/>
        <v>1</v>
      </c>
      <c r="M99" s="93">
        <f t="shared" si="54"/>
        <v>1</v>
      </c>
      <c r="N99" s="93">
        <f t="shared" si="54"/>
        <v>0</v>
      </c>
      <c r="O99" s="93">
        <v>1</v>
      </c>
      <c r="P99" s="93">
        <v>1</v>
      </c>
      <c r="Q99" s="93">
        <f t="shared" si="14"/>
        <v>0</v>
      </c>
      <c r="R99" s="91" t="s">
        <v>32</v>
      </c>
      <c r="S99" s="91">
        <v>10</v>
      </c>
      <c r="T99" s="35">
        <v>42361</v>
      </c>
      <c r="U99" s="91">
        <v>402</v>
      </c>
      <c r="V99" s="35">
        <v>42361</v>
      </c>
      <c r="W99" s="35">
        <v>43830</v>
      </c>
      <c r="X99" s="91" t="s">
        <v>33</v>
      </c>
      <c r="Y99" s="35" t="s">
        <v>64</v>
      </c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s="1" customFormat="1" ht="24.95" customHeight="1" x14ac:dyDescent="0.2">
      <c r="A100" s="92">
        <v>17</v>
      </c>
      <c r="B100" s="91" t="s">
        <v>224</v>
      </c>
      <c r="C100" s="91" t="s">
        <v>266</v>
      </c>
      <c r="D100" s="93" t="s">
        <v>37</v>
      </c>
      <c r="E100" s="91" t="s">
        <v>18</v>
      </c>
      <c r="F100" s="56">
        <v>2</v>
      </c>
      <c r="G100" s="94"/>
      <c r="H100" s="94">
        <v>48.9</v>
      </c>
      <c r="I100" s="94">
        <f t="shared" si="51"/>
        <v>48.9</v>
      </c>
      <c r="J100" s="94">
        <f t="shared" si="52"/>
        <v>48.9</v>
      </c>
      <c r="K100" s="94">
        <f t="shared" si="53"/>
        <v>0</v>
      </c>
      <c r="L100" s="93">
        <f t="shared" si="54"/>
        <v>1</v>
      </c>
      <c r="M100" s="93">
        <f t="shared" si="54"/>
        <v>1</v>
      </c>
      <c r="N100" s="93">
        <f t="shared" si="54"/>
        <v>0</v>
      </c>
      <c r="O100" s="93">
        <v>6</v>
      </c>
      <c r="P100" s="93">
        <v>3</v>
      </c>
      <c r="Q100" s="93">
        <v>3</v>
      </c>
      <c r="R100" s="91" t="s">
        <v>32</v>
      </c>
      <c r="S100" s="91">
        <v>10</v>
      </c>
      <c r="T100" s="35">
        <v>42361</v>
      </c>
      <c r="U100" s="91">
        <v>402</v>
      </c>
      <c r="V100" s="35">
        <v>42361</v>
      </c>
      <c r="W100" s="35">
        <v>43830</v>
      </c>
      <c r="X100" s="91" t="s">
        <v>33</v>
      </c>
      <c r="Y100" s="35" t="s">
        <v>64</v>
      </c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s="1" customFormat="1" ht="24.95" customHeight="1" x14ac:dyDescent="0.2">
      <c r="A101" s="92">
        <v>17</v>
      </c>
      <c r="B101" s="91" t="s">
        <v>224</v>
      </c>
      <c r="C101" s="91" t="s">
        <v>266</v>
      </c>
      <c r="D101" s="93" t="s">
        <v>38</v>
      </c>
      <c r="E101" s="91" t="s">
        <v>18</v>
      </c>
      <c r="F101" s="56">
        <v>3</v>
      </c>
      <c r="G101" s="94"/>
      <c r="H101" s="94">
        <v>45.9</v>
      </c>
      <c r="I101" s="94">
        <f t="shared" si="51"/>
        <v>45.9</v>
      </c>
      <c r="J101" s="94">
        <f t="shared" si="52"/>
        <v>45.9</v>
      </c>
      <c r="K101" s="94">
        <f t="shared" si="53"/>
        <v>0</v>
      </c>
      <c r="L101" s="93">
        <f t="shared" si="54"/>
        <v>1</v>
      </c>
      <c r="M101" s="93">
        <f t="shared" si="54"/>
        <v>1</v>
      </c>
      <c r="N101" s="93">
        <f t="shared" si="54"/>
        <v>0</v>
      </c>
      <c r="O101" s="93">
        <v>4</v>
      </c>
      <c r="P101" s="93">
        <v>4</v>
      </c>
      <c r="Q101" s="93">
        <f t="shared" si="14"/>
        <v>0</v>
      </c>
      <c r="R101" s="91" t="s">
        <v>32</v>
      </c>
      <c r="S101" s="91">
        <v>10</v>
      </c>
      <c r="T101" s="35">
        <v>42361</v>
      </c>
      <c r="U101" s="91">
        <v>402</v>
      </c>
      <c r="V101" s="35">
        <v>42361</v>
      </c>
      <c r="W101" s="35">
        <v>43830</v>
      </c>
      <c r="X101" s="91" t="s">
        <v>33</v>
      </c>
      <c r="Y101" s="35" t="s">
        <v>64</v>
      </c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s="1" customFormat="1" ht="24.95" customHeight="1" x14ac:dyDescent="0.2">
      <c r="A102" s="92">
        <v>17</v>
      </c>
      <c r="B102" s="91" t="s">
        <v>224</v>
      </c>
      <c r="C102" s="91" t="s">
        <v>266</v>
      </c>
      <c r="D102" s="93" t="s">
        <v>39</v>
      </c>
      <c r="E102" s="91" t="s">
        <v>18</v>
      </c>
      <c r="F102" s="56">
        <v>3</v>
      </c>
      <c r="G102" s="94"/>
      <c r="H102" s="94">
        <v>64.5</v>
      </c>
      <c r="I102" s="94">
        <f t="shared" si="51"/>
        <v>0</v>
      </c>
      <c r="J102" s="94">
        <f t="shared" si="52"/>
        <v>0</v>
      </c>
      <c r="K102" s="94">
        <f t="shared" si="53"/>
        <v>0</v>
      </c>
      <c r="L102" s="93">
        <f t="shared" si="54"/>
        <v>0</v>
      </c>
      <c r="M102" s="93">
        <f t="shared" si="54"/>
        <v>0</v>
      </c>
      <c r="N102" s="93">
        <f t="shared" si="54"/>
        <v>0</v>
      </c>
      <c r="O102" s="93">
        <v>0</v>
      </c>
      <c r="P102" s="93"/>
      <c r="Q102" s="93">
        <f t="shared" ref="Q102:Q164" si="55">O102-P102</f>
        <v>0</v>
      </c>
      <c r="R102" s="91" t="s">
        <v>67</v>
      </c>
      <c r="S102" s="91">
        <v>10</v>
      </c>
      <c r="T102" s="35">
        <v>42361</v>
      </c>
      <c r="U102" s="91">
        <v>402</v>
      </c>
      <c r="V102" s="35">
        <v>42361</v>
      </c>
      <c r="W102" s="35">
        <v>43830</v>
      </c>
      <c r="X102" s="91" t="s">
        <v>33</v>
      </c>
      <c r="Y102" s="35" t="s">
        <v>64</v>
      </c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s="1" customFormat="1" ht="24.95" customHeight="1" x14ac:dyDescent="0.2">
      <c r="A103" s="92">
        <v>17</v>
      </c>
      <c r="B103" s="91" t="s">
        <v>224</v>
      </c>
      <c r="C103" s="91" t="s">
        <v>266</v>
      </c>
      <c r="D103" s="93" t="s">
        <v>40</v>
      </c>
      <c r="E103" s="91" t="s">
        <v>18</v>
      </c>
      <c r="F103" s="56">
        <v>2</v>
      </c>
      <c r="G103" s="94"/>
      <c r="H103" s="94">
        <v>45.5</v>
      </c>
      <c r="I103" s="94">
        <f t="shared" si="51"/>
        <v>0</v>
      </c>
      <c r="J103" s="94">
        <f t="shared" si="52"/>
        <v>0</v>
      </c>
      <c r="K103" s="94">
        <f t="shared" si="53"/>
        <v>0</v>
      </c>
      <c r="L103" s="93">
        <f t="shared" si="54"/>
        <v>0</v>
      </c>
      <c r="M103" s="93">
        <f t="shared" si="54"/>
        <v>0</v>
      </c>
      <c r="N103" s="93">
        <f t="shared" si="54"/>
        <v>0</v>
      </c>
      <c r="O103" s="93">
        <v>0</v>
      </c>
      <c r="P103" s="93"/>
      <c r="Q103" s="93">
        <f t="shared" si="55"/>
        <v>0</v>
      </c>
      <c r="R103" s="91" t="s">
        <v>67</v>
      </c>
      <c r="S103" s="91">
        <v>10</v>
      </c>
      <c r="T103" s="35">
        <v>42361</v>
      </c>
      <c r="U103" s="91">
        <v>402</v>
      </c>
      <c r="V103" s="35">
        <v>42361</v>
      </c>
      <c r="W103" s="35">
        <v>43830</v>
      </c>
      <c r="X103" s="91" t="s">
        <v>33</v>
      </c>
      <c r="Y103" s="35" t="s">
        <v>64</v>
      </c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s="6" customFormat="1" ht="24.95" customHeight="1" x14ac:dyDescent="0.2">
      <c r="A104" s="22">
        <v>17</v>
      </c>
      <c r="B104" s="34" t="s">
        <v>224</v>
      </c>
      <c r="C104" s="34" t="s">
        <v>266</v>
      </c>
      <c r="D104" s="57">
        <f>COUNTA(D97:D103)</f>
        <v>7</v>
      </c>
      <c r="E104" s="34" t="s">
        <v>46</v>
      </c>
      <c r="F104" s="58"/>
      <c r="G104" s="59">
        <v>315.5</v>
      </c>
      <c r="H104" s="59">
        <f t="shared" ref="H104:O104" si="56">SUM(H97:H103)</f>
        <v>315.5</v>
      </c>
      <c r="I104" s="59">
        <f t="shared" si="56"/>
        <v>172.6</v>
      </c>
      <c r="J104" s="59">
        <f t="shared" si="56"/>
        <v>172.6</v>
      </c>
      <c r="K104" s="59">
        <f t="shared" si="56"/>
        <v>0</v>
      </c>
      <c r="L104" s="57">
        <f t="shared" si="56"/>
        <v>4</v>
      </c>
      <c r="M104" s="57">
        <f t="shared" si="56"/>
        <v>4</v>
      </c>
      <c r="N104" s="57">
        <f t="shared" si="56"/>
        <v>0</v>
      </c>
      <c r="O104" s="57">
        <f t="shared" si="56"/>
        <v>12</v>
      </c>
      <c r="P104" s="57">
        <v>9</v>
      </c>
      <c r="Q104" s="57">
        <v>3</v>
      </c>
      <c r="R104" s="73"/>
      <c r="S104" s="34">
        <v>10</v>
      </c>
      <c r="T104" s="42">
        <v>42361</v>
      </c>
      <c r="U104" s="34">
        <v>402</v>
      </c>
      <c r="V104" s="42">
        <v>42361</v>
      </c>
      <c r="W104" s="42">
        <v>43830</v>
      </c>
      <c r="X104" s="34" t="s">
        <v>33</v>
      </c>
      <c r="Y104" s="42" t="s">
        <v>64</v>
      </c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</row>
    <row r="105" spans="1:37" s="1" customFormat="1" ht="24.95" customHeight="1" x14ac:dyDescent="0.2">
      <c r="A105" s="92">
        <v>18</v>
      </c>
      <c r="B105" s="91" t="s">
        <v>224</v>
      </c>
      <c r="C105" s="91" t="s">
        <v>267</v>
      </c>
      <c r="D105" s="93" t="s">
        <v>31</v>
      </c>
      <c r="E105" s="91" t="s">
        <v>18</v>
      </c>
      <c r="F105" s="56">
        <v>2</v>
      </c>
      <c r="G105" s="94"/>
      <c r="H105" s="94">
        <v>40.9</v>
      </c>
      <c r="I105" s="94">
        <f t="shared" ref="I105:I108" si="57">IF(R105="Подлежит расселению",H105,IF(R105="Расселено",0,IF(R105="Пустующие",0,IF(R105="В суде",H105))))</f>
        <v>40.9</v>
      </c>
      <c r="J105" s="94">
        <f>IF(E105="Муниципальная",I105,IF(E105="Частная",0))</f>
        <v>40.9</v>
      </c>
      <c r="K105" s="94">
        <f>IF(E105="Муниципальная",0,IF(E105="Частная",I105))</f>
        <v>0</v>
      </c>
      <c r="L105" s="93">
        <f t="shared" ref="L105:N108" si="58">IF(I105&gt;0,1,IF(I105=0,0))</f>
        <v>1</v>
      </c>
      <c r="M105" s="93">
        <f t="shared" si="58"/>
        <v>1</v>
      </c>
      <c r="N105" s="93">
        <f t="shared" si="58"/>
        <v>0</v>
      </c>
      <c r="O105" s="93">
        <v>3</v>
      </c>
      <c r="P105" s="93">
        <v>3</v>
      </c>
      <c r="Q105" s="93">
        <f t="shared" si="55"/>
        <v>0</v>
      </c>
      <c r="R105" s="91" t="s">
        <v>32</v>
      </c>
      <c r="S105" s="91">
        <v>9</v>
      </c>
      <c r="T105" s="35">
        <v>42361</v>
      </c>
      <c r="U105" s="91">
        <v>401</v>
      </c>
      <c r="V105" s="35">
        <v>42361</v>
      </c>
      <c r="W105" s="35">
        <v>43830</v>
      </c>
      <c r="X105" s="91" t="s">
        <v>33</v>
      </c>
      <c r="Y105" s="35" t="s">
        <v>64</v>
      </c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s="1" customFormat="1" ht="24.95" customHeight="1" x14ac:dyDescent="0.2">
      <c r="A106" s="92">
        <v>18</v>
      </c>
      <c r="B106" s="91" t="s">
        <v>224</v>
      </c>
      <c r="C106" s="91" t="s">
        <v>267</v>
      </c>
      <c r="D106" s="93" t="s">
        <v>35</v>
      </c>
      <c r="E106" s="91" t="s">
        <v>18</v>
      </c>
      <c r="F106" s="56">
        <v>2</v>
      </c>
      <c r="G106" s="94"/>
      <c r="H106" s="94">
        <v>42.1</v>
      </c>
      <c r="I106" s="94">
        <f t="shared" si="57"/>
        <v>0</v>
      </c>
      <c r="J106" s="94">
        <f>IF(E106="Муниципальная",I106,IF(E106="Частная",0))</f>
        <v>0</v>
      </c>
      <c r="K106" s="94">
        <f>IF(E106="Муниципальная",0,IF(E106="Частная",I106))</f>
        <v>0</v>
      </c>
      <c r="L106" s="93">
        <f t="shared" si="58"/>
        <v>0</v>
      </c>
      <c r="M106" s="93">
        <f t="shared" si="58"/>
        <v>0</v>
      </c>
      <c r="N106" s="93">
        <f t="shared" si="58"/>
        <v>0</v>
      </c>
      <c r="O106" s="93">
        <v>0</v>
      </c>
      <c r="P106" s="93"/>
      <c r="Q106" s="93">
        <f t="shared" si="55"/>
        <v>0</v>
      </c>
      <c r="R106" s="91" t="s">
        <v>53</v>
      </c>
      <c r="S106" s="91">
        <v>9</v>
      </c>
      <c r="T106" s="35">
        <v>42361</v>
      </c>
      <c r="U106" s="91">
        <v>401</v>
      </c>
      <c r="V106" s="35">
        <v>42361</v>
      </c>
      <c r="W106" s="35">
        <v>43830</v>
      </c>
      <c r="X106" s="91" t="s">
        <v>33</v>
      </c>
      <c r="Y106" s="35" t="s">
        <v>64</v>
      </c>
      <c r="Z106" s="4" t="s">
        <v>302</v>
      </c>
      <c r="AA106" s="4">
        <v>22</v>
      </c>
      <c r="AB106" s="4">
        <v>4</v>
      </c>
      <c r="AC106" s="4">
        <v>99.9</v>
      </c>
      <c r="AD106" s="7" t="s">
        <v>313</v>
      </c>
      <c r="AE106" s="7">
        <v>0</v>
      </c>
      <c r="AF106" s="4"/>
      <c r="AG106" s="4"/>
      <c r="AH106" s="4"/>
      <c r="AI106" s="4"/>
      <c r="AJ106" s="4"/>
      <c r="AK106" s="4"/>
    </row>
    <row r="107" spans="1:37" s="1" customFormat="1" ht="24.95" customHeight="1" x14ac:dyDescent="0.2">
      <c r="A107" s="92">
        <v>18</v>
      </c>
      <c r="B107" s="91" t="s">
        <v>224</v>
      </c>
      <c r="C107" s="91" t="s">
        <v>267</v>
      </c>
      <c r="D107" s="93" t="s">
        <v>36</v>
      </c>
      <c r="E107" s="91" t="s">
        <v>19</v>
      </c>
      <c r="F107" s="56">
        <v>2</v>
      </c>
      <c r="G107" s="94"/>
      <c r="H107" s="94">
        <v>41.7</v>
      </c>
      <c r="I107" s="94">
        <f t="shared" si="57"/>
        <v>41.7</v>
      </c>
      <c r="J107" s="94">
        <f>IF(E107="Муниципальная",I107,IF(E107="Частная",0))</f>
        <v>0</v>
      </c>
      <c r="K107" s="94">
        <f>IF(E107="Муниципальная",0,IF(E107="Частная",I107))</f>
        <v>41.7</v>
      </c>
      <c r="L107" s="93">
        <f t="shared" si="58"/>
        <v>1</v>
      </c>
      <c r="M107" s="93">
        <f t="shared" si="58"/>
        <v>0</v>
      </c>
      <c r="N107" s="93">
        <f t="shared" si="58"/>
        <v>1</v>
      </c>
      <c r="O107" s="93">
        <v>3</v>
      </c>
      <c r="P107" s="93">
        <v>2</v>
      </c>
      <c r="Q107" s="93">
        <f t="shared" si="55"/>
        <v>1</v>
      </c>
      <c r="R107" s="91" t="s">
        <v>32</v>
      </c>
      <c r="S107" s="91">
        <v>9</v>
      </c>
      <c r="T107" s="35">
        <v>42361</v>
      </c>
      <c r="U107" s="91">
        <v>401</v>
      </c>
      <c r="V107" s="35">
        <v>42361</v>
      </c>
      <c r="W107" s="35">
        <v>43830</v>
      </c>
      <c r="X107" s="91" t="s">
        <v>33</v>
      </c>
      <c r="Y107" s="35" t="s">
        <v>64</v>
      </c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s="1" customFormat="1" ht="24.95" customHeight="1" x14ac:dyDescent="0.2">
      <c r="A108" s="92">
        <v>18</v>
      </c>
      <c r="B108" s="91" t="s">
        <v>224</v>
      </c>
      <c r="C108" s="91" t="s">
        <v>267</v>
      </c>
      <c r="D108" s="93" t="s">
        <v>37</v>
      </c>
      <c r="E108" s="91" t="s">
        <v>18</v>
      </c>
      <c r="F108" s="56">
        <v>3</v>
      </c>
      <c r="G108" s="94"/>
      <c r="H108" s="94">
        <v>54.2</v>
      </c>
      <c r="I108" s="94">
        <f t="shared" si="57"/>
        <v>54.2</v>
      </c>
      <c r="J108" s="94">
        <f>IF(E108="Муниципальная",I108,IF(E108="Частная",0))</f>
        <v>54.2</v>
      </c>
      <c r="K108" s="94">
        <f>IF(E108="Муниципальная",0,IF(E108="Частная",I108))</f>
        <v>0</v>
      </c>
      <c r="L108" s="93">
        <f t="shared" si="58"/>
        <v>1</v>
      </c>
      <c r="M108" s="93">
        <f t="shared" si="58"/>
        <v>1</v>
      </c>
      <c r="N108" s="93">
        <f t="shared" si="58"/>
        <v>0</v>
      </c>
      <c r="O108" s="93">
        <v>2</v>
      </c>
      <c r="P108" s="93">
        <v>2</v>
      </c>
      <c r="Q108" s="93">
        <f t="shared" si="55"/>
        <v>0</v>
      </c>
      <c r="R108" s="91" t="s">
        <v>32</v>
      </c>
      <c r="S108" s="91">
        <v>9</v>
      </c>
      <c r="T108" s="35">
        <v>42361</v>
      </c>
      <c r="U108" s="91">
        <v>401</v>
      </c>
      <c r="V108" s="35">
        <v>42361</v>
      </c>
      <c r="W108" s="35">
        <v>43830</v>
      </c>
      <c r="X108" s="91" t="s">
        <v>33</v>
      </c>
      <c r="Y108" s="35" t="s">
        <v>64</v>
      </c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s="6" customFormat="1" ht="24.95" customHeight="1" x14ac:dyDescent="0.2">
      <c r="A109" s="22">
        <v>18</v>
      </c>
      <c r="B109" s="34" t="s">
        <v>224</v>
      </c>
      <c r="C109" s="34" t="s">
        <v>267</v>
      </c>
      <c r="D109" s="57">
        <f>COUNTA(D105:D108)</f>
        <v>4</v>
      </c>
      <c r="E109" s="34" t="s">
        <v>46</v>
      </c>
      <c r="F109" s="58"/>
      <c r="G109" s="59">
        <v>178.9</v>
      </c>
      <c r="H109" s="59">
        <f t="shared" ref="H109:O109" si="59">SUM(H105:H108)</f>
        <v>178.9</v>
      </c>
      <c r="I109" s="59">
        <f t="shared" si="59"/>
        <v>136.80000000000001</v>
      </c>
      <c r="J109" s="59">
        <f t="shared" si="59"/>
        <v>95.1</v>
      </c>
      <c r="K109" s="59">
        <f t="shared" si="59"/>
        <v>41.7</v>
      </c>
      <c r="L109" s="57">
        <f t="shared" si="59"/>
        <v>3</v>
      </c>
      <c r="M109" s="57">
        <f t="shared" si="59"/>
        <v>2</v>
      </c>
      <c r="N109" s="57">
        <f t="shared" si="59"/>
        <v>1</v>
      </c>
      <c r="O109" s="57">
        <f t="shared" si="59"/>
        <v>8</v>
      </c>
      <c r="P109" s="57">
        <v>7</v>
      </c>
      <c r="Q109" s="57">
        <f t="shared" si="55"/>
        <v>1</v>
      </c>
      <c r="R109" s="73"/>
      <c r="S109" s="34">
        <v>9</v>
      </c>
      <c r="T109" s="42">
        <v>42361</v>
      </c>
      <c r="U109" s="34">
        <v>401</v>
      </c>
      <c r="V109" s="42">
        <v>42361</v>
      </c>
      <c r="W109" s="42">
        <v>43830</v>
      </c>
      <c r="X109" s="34" t="s">
        <v>33</v>
      </c>
      <c r="Y109" s="42" t="s">
        <v>64</v>
      </c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1:37" s="1" customFormat="1" ht="24.95" customHeight="1" x14ac:dyDescent="0.2">
      <c r="A110" s="92">
        <v>19</v>
      </c>
      <c r="B110" s="91" t="s">
        <v>224</v>
      </c>
      <c r="C110" s="91" t="s">
        <v>268</v>
      </c>
      <c r="D110" s="93" t="s">
        <v>31</v>
      </c>
      <c r="E110" s="91" t="s">
        <v>18</v>
      </c>
      <c r="F110" s="56">
        <v>1</v>
      </c>
      <c r="G110" s="94"/>
      <c r="H110" s="94">
        <v>36.200000000000003</v>
      </c>
      <c r="I110" s="94">
        <f t="shared" ref="I110:I126" si="60">IF(R110="Подлежит расселению",H110,IF(R110="Расселено",0,IF(R110="Пустующие",0,IF(R110="В суде",H110))))</f>
        <v>36.200000000000003</v>
      </c>
      <c r="J110" s="94">
        <f t="shared" ref="J110:J126" si="61">IF(E110="Муниципальная",I110,IF(E110="Частная",0))</f>
        <v>36.200000000000003</v>
      </c>
      <c r="K110" s="94">
        <f t="shared" ref="K110:K126" si="62">IF(E110="Муниципальная",0,IF(E110="Частная",I110))</f>
        <v>0</v>
      </c>
      <c r="L110" s="93">
        <f t="shared" ref="L110:N126" si="63">IF(I110&gt;0,1,IF(I110=0,0))</f>
        <v>1</v>
      </c>
      <c r="M110" s="93">
        <f t="shared" si="63"/>
        <v>1</v>
      </c>
      <c r="N110" s="93">
        <f t="shared" si="63"/>
        <v>0</v>
      </c>
      <c r="O110" s="93">
        <v>4</v>
      </c>
      <c r="P110" s="93">
        <v>1</v>
      </c>
      <c r="Q110" s="93">
        <f t="shared" si="55"/>
        <v>3</v>
      </c>
      <c r="R110" s="91" t="s">
        <v>32</v>
      </c>
      <c r="S110" s="91" t="s">
        <v>41</v>
      </c>
      <c r="T110" s="35">
        <v>42671</v>
      </c>
      <c r="U110" s="91">
        <v>276</v>
      </c>
      <c r="V110" s="35">
        <v>42675</v>
      </c>
      <c r="W110" s="35">
        <v>43830</v>
      </c>
      <c r="X110" s="91" t="s">
        <v>33</v>
      </c>
      <c r="Y110" s="35" t="s">
        <v>64</v>
      </c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s="1" customFormat="1" ht="24.95" customHeight="1" x14ac:dyDescent="0.2">
      <c r="A111" s="92">
        <v>19</v>
      </c>
      <c r="B111" s="91" t="s">
        <v>224</v>
      </c>
      <c r="C111" s="91" t="s">
        <v>268</v>
      </c>
      <c r="D111" s="93" t="s">
        <v>35</v>
      </c>
      <c r="E111" s="91" t="s">
        <v>19</v>
      </c>
      <c r="F111" s="56">
        <v>2</v>
      </c>
      <c r="G111" s="94"/>
      <c r="H111" s="94">
        <v>44.6</v>
      </c>
      <c r="I111" s="94">
        <f t="shared" si="60"/>
        <v>44.6</v>
      </c>
      <c r="J111" s="94">
        <f t="shared" si="61"/>
        <v>0</v>
      </c>
      <c r="K111" s="94">
        <f t="shared" si="62"/>
        <v>44.6</v>
      </c>
      <c r="L111" s="93">
        <f t="shared" si="63"/>
        <v>1</v>
      </c>
      <c r="M111" s="93">
        <f t="shared" si="63"/>
        <v>0</v>
      </c>
      <c r="N111" s="93">
        <f t="shared" si="63"/>
        <v>1</v>
      </c>
      <c r="O111" s="93">
        <v>2</v>
      </c>
      <c r="P111" s="93">
        <v>2</v>
      </c>
      <c r="Q111" s="93">
        <f t="shared" si="55"/>
        <v>0</v>
      </c>
      <c r="R111" s="91" t="s">
        <v>32</v>
      </c>
      <c r="S111" s="91" t="s">
        <v>41</v>
      </c>
      <c r="T111" s="35">
        <v>42671</v>
      </c>
      <c r="U111" s="91">
        <v>276</v>
      </c>
      <c r="V111" s="35">
        <v>42675</v>
      </c>
      <c r="W111" s="35">
        <v>43830</v>
      </c>
      <c r="X111" s="91" t="s">
        <v>33</v>
      </c>
      <c r="Y111" s="35" t="s">
        <v>64</v>
      </c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s="1" customFormat="1" ht="24.95" customHeight="1" x14ac:dyDescent="0.2">
      <c r="A112" s="92">
        <v>19</v>
      </c>
      <c r="B112" s="91" t="s">
        <v>224</v>
      </c>
      <c r="C112" s="91" t="s">
        <v>268</v>
      </c>
      <c r="D112" s="93" t="s">
        <v>36</v>
      </c>
      <c r="E112" s="91" t="s">
        <v>19</v>
      </c>
      <c r="F112" s="56">
        <v>1</v>
      </c>
      <c r="G112" s="94"/>
      <c r="H112" s="94">
        <v>37</v>
      </c>
      <c r="I112" s="94">
        <f t="shared" si="60"/>
        <v>37</v>
      </c>
      <c r="J112" s="94">
        <f t="shared" si="61"/>
        <v>0</v>
      </c>
      <c r="K112" s="94">
        <f t="shared" si="62"/>
        <v>37</v>
      </c>
      <c r="L112" s="93">
        <f t="shared" si="63"/>
        <v>1</v>
      </c>
      <c r="M112" s="93">
        <f t="shared" si="63"/>
        <v>0</v>
      </c>
      <c r="N112" s="93">
        <f t="shared" si="63"/>
        <v>1</v>
      </c>
      <c r="O112" s="93">
        <v>1</v>
      </c>
      <c r="P112" s="93">
        <v>1</v>
      </c>
      <c r="Q112" s="93">
        <f t="shared" si="55"/>
        <v>0</v>
      </c>
      <c r="R112" s="91" t="s">
        <v>32</v>
      </c>
      <c r="S112" s="91" t="s">
        <v>41</v>
      </c>
      <c r="T112" s="35">
        <v>42671</v>
      </c>
      <c r="U112" s="91">
        <v>276</v>
      </c>
      <c r="V112" s="35">
        <v>42675</v>
      </c>
      <c r="W112" s="35">
        <v>43830</v>
      </c>
      <c r="X112" s="91" t="s">
        <v>33</v>
      </c>
      <c r="Y112" s="35" t="s">
        <v>64</v>
      </c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s="1" customFormat="1" ht="24.95" customHeight="1" x14ac:dyDescent="0.2">
      <c r="A113" s="92">
        <v>19</v>
      </c>
      <c r="B113" s="91" t="s">
        <v>224</v>
      </c>
      <c r="C113" s="91" t="s">
        <v>268</v>
      </c>
      <c r="D113" s="93" t="s">
        <v>37</v>
      </c>
      <c r="E113" s="91" t="s">
        <v>18</v>
      </c>
      <c r="F113" s="56">
        <v>1</v>
      </c>
      <c r="G113" s="94"/>
      <c r="H113" s="94">
        <v>36.200000000000003</v>
      </c>
      <c r="I113" s="94">
        <f t="shared" si="60"/>
        <v>0</v>
      </c>
      <c r="J113" s="94">
        <f t="shared" si="61"/>
        <v>0</v>
      </c>
      <c r="K113" s="94">
        <f t="shared" si="62"/>
        <v>0</v>
      </c>
      <c r="L113" s="93">
        <f t="shared" si="63"/>
        <v>0</v>
      </c>
      <c r="M113" s="93">
        <f t="shared" si="63"/>
        <v>0</v>
      </c>
      <c r="N113" s="93">
        <f t="shared" si="63"/>
        <v>0</v>
      </c>
      <c r="O113" s="93">
        <v>0</v>
      </c>
      <c r="P113" s="93">
        <v>0</v>
      </c>
      <c r="Q113" s="93">
        <f t="shared" si="55"/>
        <v>0</v>
      </c>
      <c r="R113" s="91" t="s">
        <v>67</v>
      </c>
      <c r="S113" s="91" t="s">
        <v>41</v>
      </c>
      <c r="T113" s="35">
        <v>42671</v>
      </c>
      <c r="U113" s="91">
        <v>276</v>
      </c>
      <c r="V113" s="35">
        <v>42675</v>
      </c>
      <c r="W113" s="35">
        <v>43830</v>
      </c>
      <c r="X113" s="91" t="s">
        <v>33</v>
      </c>
      <c r="Y113" s="35" t="s">
        <v>64</v>
      </c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s="1" customFormat="1" ht="24.95" customHeight="1" x14ac:dyDescent="0.2">
      <c r="A114" s="92">
        <v>19</v>
      </c>
      <c r="B114" s="91" t="s">
        <v>224</v>
      </c>
      <c r="C114" s="91" t="s">
        <v>268</v>
      </c>
      <c r="D114" s="93" t="s">
        <v>38</v>
      </c>
      <c r="E114" s="91" t="s">
        <v>18</v>
      </c>
      <c r="F114" s="56">
        <v>2</v>
      </c>
      <c r="G114" s="94"/>
      <c r="H114" s="94">
        <v>54.3</v>
      </c>
      <c r="I114" s="94">
        <f t="shared" si="60"/>
        <v>54.3</v>
      </c>
      <c r="J114" s="94">
        <f t="shared" si="61"/>
        <v>54.3</v>
      </c>
      <c r="K114" s="94">
        <f t="shared" si="62"/>
        <v>0</v>
      </c>
      <c r="L114" s="93">
        <f t="shared" si="63"/>
        <v>1</v>
      </c>
      <c r="M114" s="93">
        <f t="shared" si="63"/>
        <v>1</v>
      </c>
      <c r="N114" s="93">
        <f t="shared" si="63"/>
        <v>0</v>
      </c>
      <c r="O114" s="93">
        <v>6</v>
      </c>
      <c r="P114" s="93">
        <v>6</v>
      </c>
      <c r="Q114" s="93">
        <f t="shared" si="55"/>
        <v>0</v>
      </c>
      <c r="R114" s="91" t="s">
        <v>32</v>
      </c>
      <c r="S114" s="91" t="s">
        <v>41</v>
      </c>
      <c r="T114" s="35">
        <v>42671</v>
      </c>
      <c r="U114" s="91">
        <v>276</v>
      </c>
      <c r="V114" s="35">
        <v>42675</v>
      </c>
      <c r="W114" s="35">
        <v>43830</v>
      </c>
      <c r="X114" s="91" t="s">
        <v>33</v>
      </c>
      <c r="Y114" s="35" t="s">
        <v>64</v>
      </c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s="1" customFormat="1" ht="24.95" customHeight="1" x14ac:dyDescent="0.2">
      <c r="A115" s="92">
        <v>19</v>
      </c>
      <c r="B115" s="91" t="s">
        <v>224</v>
      </c>
      <c r="C115" s="91" t="s">
        <v>268</v>
      </c>
      <c r="D115" s="93" t="s">
        <v>39</v>
      </c>
      <c r="E115" s="91" t="s">
        <v>18</v>
      </c>
      <c r="F115" s="56">
        <v>2</v>
      </c>
      <c r="G115" s="94"/>
      <c r="H115" s="94">
        <v>36.799999999999997</v>
      </c>
      <c r="I115" s="94">
        <f t="shared" si="60"/>
        <v>36.799999999999997</v>
      </c>
      <c r="J115" s="94">
        <f t="shared" si="61"/>
        <v>36.799999999999997</v>
      </c>
      <c r="K115" s="94">
        <f t="shared" si="62"/>
        <v>0</v>
      </c>
      <c r="L115" s="93">
        <f t="shared" si="63"/>
        <v>1</v>
      </c>
      <c r="M115" s="93">
        <f t="shared" si="63"/>
        <v>1</v>
      </c>
      <c r="N115" s="93">
        <f t="shared" si="63"/>
        <v>0</v>
      </c>
      <c r="O115" s="93">
        <v>1</v>
      </c>
      <c r="P115" s="93">
        <v>1</v>
      </c>
      <c r="Q115" s="93">
        <f t="shared" si="55"/>
        <v>0</v>
      </c>
      <c r="R115" s="91" t="s">
        <v>32</v>
      </c>
      <c r="S115" s="91" t="s">
        <v>41</v>
      </c>
      <c r="T115" s="35">
        <v>42671</v>
      </c>
      <c r="U115" s="91">
        <v>276</v>
      </c>
      <c r="V115" s="35">
        <v>42675</v>
      </c>
      <c r="W115" s="35">
        <v>43830</v>
      </c>
      <c r="X115" s="91" t="s">
        <v>33</v>
      </c>
      <c r="Y115" s="35" t="s">
        <v>64</v>
      </c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s="1" customFormat="1" ht="24.95" customHeight="1" x14ac:dyDescent="0.2">
      <c r="A116" s="92">
        <v>19</v>
      </c>
      <c r="B116" s="91" t="s">
        <v>224</v>
      </c>
      <c r="C116" s="91" t="s">
        <v>268</v>
      </c>
      <c r="D116" s="93" t="s">
        <v>40</v>
      </c>
      <c r="E116" s="91" t="s">
        <v>18</v>
      </c>
      <c r="F116" s="56">
        <v>1</v>
      </c>
      <c r="G116" s="94"/>
      <c r="H116" s="94">
        <v>49.4</v>
      </c>
      <c r="I116" s="94">
        <f t="shared" si="60"/>
        <v>49.4</v>
      </c>
      <c r="J116" s="94">
        <f t="shared" si="61"/>
        <v>49.4</v>
      </c>
      <c r="K116" s="94">
        <f t="shared" si="62"/>
        <v>0</v>
      </c>
      <c r="L116" s="93">
        <f t="shared" si="63"/>
        <v>1</v>
      </c>
      <c r="M116" s="93">
        <f t="shared" si="63"/>
        <v>1</v>
      </c>
      <c r="N116" s="93">
        <f t="shared" si="63"/>
        <v>0</v>
      </c>
      <c r="O116" s="93">
        <v>1</v>
      </c>
      <c r="P116" s="93">
        <v>1</v>
      </c>
      <c r="Q116" s="93">
        <f t="shared" si="55"/>
        <v>0</v>
      </c>
      <c r="R116" s="91" t="s">
        <v>32</v>
      </c>
      <c r="S116" s="91" t="s">
        <v>41</v>
      </c>
      <c r="T116" s="35">
        <v>42671</v>
      </c>
      <c r="U116" s="91">
        <v>276</v>
      </c>
      <c r="V116" s="35">
        <v>42675</v>
      </c>
      <c r="W116" s="35">
        <v>43830</v>
      </c>
      <c r="X116" s="91" t="s">
        <v>33</v>
      </c>
      <c r="Y116" s="35" t="s">
        <v>64</v>
      </c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s="1" customFormat="1" ht="24.95" customHeight="1" x14ac:dyDescent="0.2">
      <c r="A117" s="92">
        <v>19</v>
      </c>
      <c r="B117" s="91" t="s">
        <v>224</v>
      </c>
      <c r="C117" s="91" t="s">
        <v>268</v>
      </c>
      <c r="D117" s="93" t="s">
        <v>41</v>
      </c>
      <c r="E117" s="91" t="s">
        <v>18</v>
      </c>
      <c r="F117" s="56">
        <v>2</v>
      </c>
      <c r="G117" s="94"/>
      <c r="H117" s="94">
        <v>51</v>
      </c>
      <c r="I117" s="94">
        <f t="shared" si="60"/>
        <v>0</v>
      </c>
      <c r="J117" s="94">
        <f t="shared" si="61"/>
        <v>0</v>
      </c>
      <c r="K117" s="94">
        <f t="shared" si="62"/>
        <v>0</v>
      </c>
      <c r="L117" s="93">
        <f t="shared" si="63"/>
        <v>0</v>
      </c>
      <c r="M117" s="93">
        <f t="shared" si="63"/>
        <v>0</v>
      </c>
      <c r="N117" s="93">
        <f t="shared" si="63"/>
        <v>0</v>
      </c>
      <c r="O117" s="93">
        <v>0</v>
      </c>
      <c r="P117" s="93">
        <v>0</v>
      </c>
      <c r="Q117" s="93">
        <f t="shared" si="55"/>
        <v>0</v>
      </c>
      <c r="R117" s="91" t="s">
        <v>67</v>
      </c>
      <c r="S117" s="91" t="s">
        <v>41</v>
      </c>
      <c r="T117" s="35">
        <v>42671</v>
      </c>
      <c r="U117" s="91">
        <v>276</v>
      </c>
      <c r="V117" s="35">
        <v>42675</v>
      </c>
      <c r="W117" s="35">
        <v>43830</v>
      </c>
      <c r="X117" s="91" t="s">
        <v>33</v>
      </c>
      <c r="Y117" s="35" t="s">
        <v>64</v>
      </c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s="1" customFormat="1" ht="24.95" customHeight="1" x14ac:dyDescent="0.2">
      <c r="A118" s="92">
        <v>19</v>
      </c>
      <c r="B118" s="91" t="s">
        <v>224</v>
      </c>
      <c r="C118" s="91" t="s">
        <v>268</v>
      </c>
      <c r="D118" s="93" t="s">
        <v>42</v>
      </c>
      <c r="E118" s="91" t="s">
        <v>19</v>
      </c>
      <c r="F118" s="56">
        <v>3</v>
      </c>
      <c r="G118" s="94"/>
      <c r="H118" s="94">
        <v>55.5</v>
      </c>
      <c r="I118" s="94">
        <f t="shared" si="60"/>
        <v>55.5</v>
      </c>
      <c r="J118" s="94">
        <f t="shared" si="61"/>
        <v>0</v>
      </c>
      <c r="K118" s="94">
        <f t="shared" si="62"/>
        <v>55.5</v>
      </c>
      <c r="L118" s="93">
        <f t="shared" si="63"/>
        <v>1</v>
      </c>
      <c r="M118" s="93">
        <f t="shared" si="63"/>
        <v>0</v>
      </c>
      <c r="N118" s="93">
        <f t="shared" si="63"/>
        <v>1</v>
      </c>
      <c r="O118" s="93">
        <v>2</v>
      </c>
      <c r="P118" s="93">
        <v>2</v>
      </c>
      <c r="Q118" s="93">
        <f t="shared" si="55"/>
        <v>0</v>
      </c>
      <c r="R118" s="91" t="s">
        <v>32</v>
      </c>
      <c r="S118" s="91" t="s">
        <v>41</v>
      </c>
      <c r="T118" s="35">
        <v>42671</v>
      </c>
      <c r="U118" s="91">
        <v>276</v>
      </c>
      <c r="V118" s="35">
        <v>42675</v>
      </c>
      <c r="W118" s="35">
        <v>43830</v>
      </c>
      <c r="X118" s="91" t="s">
        <v>33</v>
      </c>
      <c r="Y118" s="35" t="s">
        <v>64</v>
      </c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s="1" customFormat="1" ht="24.95" customHeight="1" x14ac:dyDescent="0.2">
      <c r="A119" s="92">
        <v>19</v>
      </c>
      <c r="B119" s="91" t="s">
        <v>224</v>
      </c>
      <c r="C119" s="91" t="s">
        <v>268</v>
      </c>
      <c r="D119" s="93" t="s">
        <v>43</v>
      </c>
      <c r="E119" s="91" t="s">
        <v>18</v>
      </c>
      <c r="F119" s="56">
        <v>2</v>
      </c>
      <c r="G119" s="94"/>
      <c r="H119" s="94">
        <v>49.8</v>
      </c>
      <c r="I119" s="94">
        <f t="shared" si="60"/>
        <v>49.8</v>
      </c>
      <c r="J119" s="94">
        <f t="shared" si="61"/>
        <v>49.8</v>
      </c>
      <c r="K119" s="94">
        <f t="shared" si="62"/>
        <v>0</v>
      </c>
      <c r="L119" s="93">
        <f t="shared" si="63"/>
        <v>1</v>
      </c>
      <c r="M119" s="93">
        <f t="shared" si="63"/>
        <v>1</v>
      </c>
      <c r="N119" s="93">
        <f t="shared" si="63"/>
        <v>0</v>
      </c>
      <c r="O119" s="93">
        <v>5</v>
      </c>
      <c r="P119" s="93">
        <v>2</v>
      </c>
      <c r="Q119" s="93">
        <v>3</v>
      </c>
      <c r="R119" s="91" t="s">
        <v>32</v>
      </c>
      <c r="S119" s="91" t="s">
        <v>41</v>
      </c>
      <c r="T119" s="35">
        <v>42671</v>
      </c>
      <c r="U119" s="91">
        <v>276</v>
      </c>
      <c r="V119" s="35">
        <v>42675</v>
      </c>
      <c r="W119" s="35">
        <v>43830</v>
      </c>
      <c r="X119" s="91" t="s">
        <v>33</v>
      </c>
      <c r="Y119" s="35" t="s">
        <v>64</v>
      </c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s="1" customFormat="1" ht="24.95" customHeight="1" x14ac:dyDescent="0.2">
      <c r="A120" s="92">
        <v>19</v>
      </c>
      <c r="B120" s="91" t="s">
        <v>224</v>
      </c>
      <c r="C120" s="91" t="s">
        <v>268</v>
      </c>
      <c r="D120" s="93" t="s">
        <v>44</v>
      </c>
      <c r="E120" s="91" t="s">
        <v>18</v>
      </c>
      <c r="F120" s="56">
        <v>3</v>
      </c>
      <c r="G120" s="94"/>
      <c r="H120" s="94">
        <v>81</v>
      </c>
      <c r="I120" s="94">
        <f t="shared" si="60"/>
        <v>81</v>
      </c>
      <c r="J120" s="94">
        <f t="shared" si="61"/>
        <v>81</v>
      </c>
      <c r="K120" s="94">
        <f t="shared" si="62"/>
        <v>0</v>
      </c>
      <c r="L120" s="93">
        <f t="shared" si="63"/>
        <v>1</v>
      </c>
      <c r="M120" s="93">
        <f t="shared" si="63"/>
        <v>1</v>
      </c>
      <c r="N120" s="93">
        <f t="shared" si="63"/>
        <v>0</v>
      </c>
      <c r="O120" s="93">
        <v>4</v>
      </c>
      <c r="P120" s="93">
        <v>4</v>
      </c>
      <c r="Q120" s="93">
        <f t="shared" si="55"/>
        <v>0</v>
      </c>
      <c r="R120" s="91" t="s">
        <v>32</v>
      </c>
      <c r="S120" s="91" t="s">
        <v>41</v>
      </c>
      <c r="T120" s="35">
        <v>42671</v>
      </c>
      <c r="U120" s="91">
        <v>276</v>
      </c>
      <c r="V120" s="35">
        <v>42675</v>
      </c>
      <c r="W120" s="35">
        <v>43830</v>
      </c>
      <c r="X120" s="91" t="s">
        <v>33</v>
      </c>
      <c r="Y120" s="35" t="s">
        <v>64</v>
      </c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s="1" customFormat="1" ht="24.95" customHeight="1" x14ac:dyDescent="0.2">
      <c r="A121" s="92">
        <v>19</v>
      </c>
      <c r="B121" s="91" t="s">
        <v>224</v>
      </c>
      <c r="C121" s="91" t="s">
        <v>268</v>
      </c>
      <c r="D121" s="93" t="s">
        <v>45</v>
      </c>
      <c r="E121" s="91" t="s">
        <v>18</v>
      </c>
      <c r="F121" s="56">
        <v>1</v>
      </c>
      <c r="G121" s="94"/>
      <c r="H121" s="94">
        <v>36.200000000000003</v>
      </c>
      <c r="I121" s="94">
        <f t="shared" si="60"/>
        <v>36.200000000000003</v>
      </c>
      <c r="J121" s="94">
        <f t="shared" si="61"/>
        <v>36.200000000000003</v>
      </c>
      <c r="K121" s="94">
        <f t="shared" si="62"/>
        <v>0</v>
      </c>
      <c r="L121" s="93">
        <f t="shared" si="63"/>
        <v>1</v>
      </c>
      <c r="M121" s="93">
        <f t="shared" si="63"/>
        <v>1</v>
      </c>
      <c r="N121" s="93">
        <f t="shared" si="63"/>
        <v>0</v>
      </c>
      <c r="O121" s="93">
        <v>5</v>
      </c>
      <c r="P121" s="93">
        <v>5</v>
      </c>
      <c r="Q121" s="93">
        <f t="shared" si="55"/>
        <v>0</v>
      </c>
      <c r="R121" s="91" t="s">
        <v>32</v>
      </c>
      <c r="S121" s="91" t="s">
        <v>41</v>
      </c>
      <c r="T121" s="35">
        <v>42671</v>
      </c>
      <c r="U121" s="91">
        <v>276</v>
      </c>
      <c r="V121" s="35">
        <v>42675</v>
      </c>
      <c r="W121" s="35">
        <v>43830</v>
      </c>
      <c r="X121" s="91" t="s">
        <v>33</v>
      </c>
      <c r="Y121" s="35" t="s">
        <v>64</v>
      </c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s="1" customFormat="1" ht="24.95" customHeight="1" x14ac:dyDescent="0.2">
      <c r="A122" s="92">
        <v>19</v>
      </c>
      <c r="B122" s="91" t="s">
        <v>224</v>
      </c>
      <c r="C122" s="91" t="s">
        <v>268</v>
      </c>
      <c r="D122" s="93" t="s">
        <v>48</v>
      </c>
      <c r="E122" s="91" t="s">
        <v>18</v>
      </c>
      <c r="F122" s="56">
        <v>1</v>
      </c>
      <c r="G122" s="94"/>
      <c r="H122" s="94">
        <v>36.299999999999997</v>
      </c>
      <c r="I122" s="94">
        <f t="shared" si="60"/>
        <v>36.299999999999997</v>
      </c>
      <c r="J122" s="94">
        <f t="shared" si="61"/>
        <v>36.299999999999997</v>
      </c>
      <c r="K122" s="94">
        <f t="shared" si="62"/>
        <v>0</v>
      </c>
      <c r="L122" s="93">
        <f t="shared" si="63"/>
        <v>1</v>
      </c>
      <c r="M122" s="93">
        <f t="shared" si="63"/>
        <v>1</v>
      </c>
      <c r="N122" s="93">
        <f t="shared" si="63"/>
        <v>0</v>
      </c>
      <c r="O122" s="93">
        <v>3</v>
      </c>
      <c r="P122" s="93">
        <v>3</v>
      </c>
      <c r="Q122" s="93">
        <f t="shared" si="55"/>
        <v>0</v>
      </c>
      <c r="R122" s="91" t="s">
        <v>32</v>
      </c>
      <c r="S122" s="91" t="s">
        <v>41</v>
      </c>
      <c r="T122" s="35">
        <v>42671</v>
      </c>
      <c r="U122" s="91">
        <v>276</v>
      </c>
      <c r="V122" s="35">
        <v>42675</v>
      </c>
      <c r="W122" s="35">
        <v>43830</v>
      </c>
      <c r="X122" s="91" t="s">
        <v>33</v>
      </c>
      <c r="Y122" s="35" t="s">
        <v>64</v>
      </c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s="1" customFormat="1" ht="24.95" customHeight="1" x14ac:dyDescent="0.2">
      <c r="A123" s="92">
        <v>19</v>
      </c>
      <c r="B123" s="91" t="s">
        <v>224</v>
      </c>
      <c r="C123" s="91" t="s">
        <v>268</v>
      </c>
      <c r="D123" s="93" t="s">
        <v>49</v>
      </c>
      <c r="E123" s="91" t="s">
        <v>19</v>
      </c>
      <c r="F123" s="56">
        <v>1</v>
      </c>
      <c r="G123" s="94"/>
      <c r="H123" s="94">
        <v>36.9</v>
      </c>
      <c r="I123" s="94">
        <f t="shared" si="60"/>
        <v>36.9</v>
      </c>
      <c r="J123" s="94">
        <f t="shared" si="61"/>
        <v>0</v>
      </c>
      <c r="K123" s="94">
        <f t="shared" si="62"/>
        <v>36.9</v>
      </c>
      <c r="L123" s="93">
        <f t="shared" si="63"/>
        <v>1</v>
      </c>
      <c r="M123" s="93">
        <f t="shared" si="63"/>
        <v>0</v>
      </c>
      <c r="N123" s="93">
        <f t="shared" si="63"/>
        <v>1</v>
      </c>
      <c r="O123" s="93">
        <v>2</v>
      </c>
      <c r="P123" s="93">
        <v>2</v>
      </c>
      <c r="Q123" s="93">
        <f t="shared" si="55"/>
        <v>0</v>
      </c>
      <c r="R123" s="91" t="s">
        <v>32</v>
      </c>
      <c r="S123" s="91" t="s">
        <v>41</v>
      </c>
      <c r="T123" s="35">
        <v>42671</v>
      </c>
      <c r="U123" s="91">
        <v>276</v>
      </c>
      <c r="V123" s="35">
        <v>42675</v>
      </c>
      <c r="W123" s="35">
        <v>43830</v>
      </c>
      <c r="X123" s="91" t="s">
        <v>33</v>
      </c>
      <c r="Y123" s="35" t="s">
        <v>64</v>
      </c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s="1" customFormat="1" ht="24.95" customHeight="1" x14ac:dyDescent="0.2">
      <c r="A124" s="92">
        <v>19</v>
      </c>
      <c r="B124" s="91" t="s">
        <v>224</v>
      </c>
      <c r="C124" s="91" t="s">
        <v>268</v>
      </c>
      <c r="D124" s="93" t="s">
        <v>50</v>
      </c>
      <c r="E124" s="91" t="s">
        <v>18</v>
      </c>
      <c r="F124" s="56">
        <v>1</v>
      </c>
      <c r="G124" s="94"/>
      <c r="H124" s="94">
        <v>36.700000000000003</v>
      </c>
      <c r="I124" s="94">
        <f t="shared" si="60"/>
        <v>0</v>
      </c>
      <c r="J124" s="94">
        <f t="shared" si="61"/>
        <v>0</v>
      </c>
      <c r="K124" s="94">
        <f t="shared" si="62"/>
        <v>0</v>
      </c>
      <c r="L124" s="93">
        <f t="shared" si="63"/>
        <v>0</v>
      </c>
      <c r="M124" s="93">
        <f t="shared" si="63"/>
        <v>0</v>
      </c>
      <c r="N124" s="93">
        <f t="shared" si="63"/>
        <v>0</v>
      </c>
      <c r="O124" s="93">
        <v>0</v>
      </c>
      <c r="P124" s="93">
        <v>0</v>
      </c>
      <c r="Q124" s="93">
        <f t="shared" si="55"/>
        <v>0</v>
      </c>
      <c r="R124" s="91" t="s">
        <v>67</v>
      </c>
      <c r="S124" s="91" t="s">
        <v>41</v>
      </c>
      <c r="T124" s="35">
        <v>42671</v>
      </c>
      <c r="U124" s="91">
        <v>276</v>
      </c>
      <c r="V124" s="35">
        <v>42675</v>
      </c>
      <c r="W124" s="35">
        <v>43830</v>
      </c>
      <c r="X124" s="91" t="s">
        <v>33</v>
      </c>
      <c r="Y124" s="35" t="s">
        <v>64</v>
      </c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s="1" customFormat="1" ht="24.95" customHeight="1" x14ac:dyDescent="0.2">
      <c r="A125" s="92">
        <v>19</v>
      </c>
      <c r="B125" s="91" t="s">
        <v>224</v>
      </c>
      <c r="C125" s="91" t="s">
        <v>268</v>
      </c>
      <c r="D125" s="93" t="s">
        <v>51</v>
      </c>
      <c r="E125" s="91" t="s">
        <v>18</v>
      </c>
      <c r="F125" s="56">
        <v>2</v>
      </c>
      <c r="G125" s="94"/>
      <c r="H125" s="94">
        <v>54.6</v>
      </c>
      <c r="I125" s="94">
        <f t="shared" si="60"/>
        <v>54.6</v>
      </c>
      <c r="J125" s="94">
        <f t="shared" si="61"/>
        <v>54.6</v>
      </c>
      <c r="K125" s="94">
        <f t="shared" si="62"/>
        <v>0</v>
      </c>
      <c r="L125" s="93">
        <f t="shared" si="63"/>
        <v>1</v>
      </c>
      <c r="M125" s="93">
        <f t="shared" si="63"/>
        <v>1</v>
      </c>
      <c r="N125" s="93">
        <f t="shared" si="63"/>
        <v>0</v>
      </c>
      <c r="O125" s="93">
        <v>4</v>
      </c>
      <c r="P125" s="93">
        <v>4</v>
      </c>
      <c r="Q125" s="93">
        <f t="shared" si="55"/>
        <v>0</v>
      </c>
      <c r="R125" s="91" t="s">
        <v>32</v>
      </c>
      <c r="S125" s="91" t="s">
        <v>41</v>
      </c>
      <c r="T125" s="35">
        <v>42671</v>
      </c>
      <c r="U125" s="91">
        <v>276</v>
      </c>
      <c r="V125" s="35">
        <v>42675</v>
      </c>
      <c r="W125" s="35">
        <v>43830</v>
      </c>
      <c r="X125" s="91" t="s">
        <v>33</v>
      </c>
      <c r="Y125" s="35" t="s">
        <v>64</v>
      </c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s="1" customFormat="1" ht="24.95" customHeight="1" x14ac:dyDescent="0.2">
      <c r="A126" s="92">
        <v>19</v>
      </c>
      <c r="B126" s="91" t="s">
        <v>224</v>
      </c>
      <c r="C126" s="91" t="s">
        <v>268</v>
      </c>
      <c r="D126" s="93" t="s">
        <v>52</v>
      </c>
      <c r="E126" s="91" t="s">
        <v>18</v>
      </c>
      <c r="F126" s="56">
        <v>2</v>
      </c>
      <c r="G126" s="94"/>
      <c r="H126" s="94">
        <v>51.3</v>
      </c>
      <c r="I126" s="94">
        <f t="shared" si="60"/>
        <v>51.3</v>
      </c>
      <c r="J126" s="94">
        <f t="shared" si="61"/>
        <v>51.3</v>
      </c>
      <c r="K126" s="94">
        <f t="shared" si="62"/>
        <v>0</v>
      </c>
      <c r="L126" s="93">
        <f t="shared" si="63"/>
        <v>1</v>
      </c>
      <c r="M126" s="93">
        <f t="shared" si="63"/>
        <v>1</v>
      </c>
      <c r="N126" s="93">
        <f t="shared" si="63"/>
        <v>0</v>
      </c>
      <c r="O126" s="93">
        <v>4</v>
      </c>
      <c r="P126" s="93">
        <v>4</v>
      </c>
      <c r="Q126" s="93">
        <f t="shared" si="55"/>
        <v>0</v>
      </c>
      <c r="R126" s="91" t="s">
        <v>32</v>
      </c>
      <c r="S126" s="91" t="s">
        <v>41</v>
      </c>
      <c r="T126" s="35">
        <v>42671</v>
      </c>
      <c r="U126" s="91">
        <v>276</v>
      </c>
      <c r="V126" s="35">
        <v>42675</v>
      </c>
      <c r="W126" s="35">
        <v>43830</v>
      </c>
      <c r="X126" s="91" t="s">
        <v>33</v>
      </c>
      <c r="Y126" s="35" t="s">
        <v>64</v>
      </c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s="6" customFormat="1" ht="24.95" customHeight="1" x14ac:dyDescent="0.2">
      <c r="A127" s="22">
        <v>19</v>
      </c>
      <c r="B127" s="34" t="s">
        <v>224</v>
      </c>
      <c r="C127" s="34" t="s">
        <v>268</v>
      </c>
      <c r="D127" s="57">
        <f>COUNTA(D110:D126)</f>
        <v>17</v>
      </c>
      <c r="E127" s="34" t="s">
        <v>46</v>
      </c>
      <c r="F127" s="58"/>
      <c r="G127" s="59">
        <v>888.9</v>
      </c>
      <c r="H127" s="59">
        <f t="shared" ref="H127:O127" si="64">SUM(H110:H126)</f>
        <v>783.8</v>
      </c>
      <c r="I127" s="59">
        <f t="shared" si="64"/>
        <v>659.9</v>
      </c>
      <c r="J127" s="59">
        <f t="shared" si="64"/>
        <v>485.90000000000003</v>
      </c>
      <c r="K127" s="59">
        <f t="shared" si="64"/>
        <v>174</v>
      </c>
      <c r="L127" s="57">
        <f t="shared" si="64"/>
        <v>14</v>
      </c>
      <c r="M127" s="57">
        <f t="shared" si="64"/>
        <v>10</v>
      </c>
      <c r="N127" s="57">
        <f t="shared" si="64"/>
        <v>4</v>
      </c>
      <c r="O127" s="57">
        <f t="shared" si="64"/>
        <v>44</v>
      </c>
      <c r="P127" s="57">
        <v>38</v>
      </c>
      <c r="Q127" s="57">
        <v>6</v>
      </c>
      <c r="R127" s="73"/>
      <c r="S127" s="34" t="s">
        <v>41</v>
      </c>
      <c r="T127" s="42">
        <v>42671</v>
      </c>
      <c r="U127" s="34">
        <v>276</v>
      </c>
      <c r="V127" s="42">
        <v>42675</v>
      </c>
      <c r="W127" s="42">
        <v>43830</v>
      </c>
      <c r="X127" s="34" t="s">
        <v>33</v>
      </c>
      <c r="Y127" s="42" t="s">
        <v>64</v>
      </c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</row>
    <row r="128" spans="1:37" s="1" customFormat="1" ht="24.95" customHeight="1" x14ac:dyDescent="0.2">
      <c r="A128" s="92">
        <v>20</v>
      </c>
      <c r="B128" s="91" t="s">
        <v>224</v>
      </c>
      <c r="C128" s="91" t="s">
        <v>269</v>
      </c>
      <c r="D128" s="93" t="s">
        <v>31</v>
      </c>
      <c r="E128" s="91" t="s">
        <v>19</v>
      </c>
      <c r="F128" s="56">
        <v>2</v>
      </c>
      <c r="G128" s="94"/>
      <c r="H128" s="94">
        <v>48.3</v>
      </c>
      <c r="I128" s="94">
        <f t="shared" ref="I128:I132" si="65">IF(R128="Подлежит расселению",H128,IF(R128="Расселено",0,IF(R128="Пустующие",0,IF(R128="В суде",H128))))</f>
        <v>48.3</v>
      </c>
      <c r="J128" s="94">
        <f>IF(E128="Муниципальная",I128,IF(E128="Частная",0))</f>
        <v>0</v>
      </c>
      <c r="K128" s="94">
        <f>IF(E128="Муниципальная",0,IF(E128="Частная",I128))</f>
        <v>48.3</v>
      </c>
      <c r="L128" s="93">
        <f t="shared" ref="L128:N132" si="66">IF(I128&gt;0,1,IF(I128=0,0))</f>
        <v>1</v>
      </c>
      <c r="M128" s="93">
        <f t="shared" si="66"/>
        <v>0</v>
      </c>
      <c r="N128" s="93">
        <f t="shared" si="66"/>
        <v>1</v>
      </c>
      <c r="O128" s="93">
        <v>2</v>
      </c>
      <c r="P128" s="93">
        <v>2</v>
      </c>
      <c r="Q128" s="93">
        <f t="shared" si="55"/>
        <v>0</v>
      </c>
      <c r="R128" s="91" t="s">
        <v>32</v>
      </c>
      <c r="S128" s="91">
        <v>9</v>
      </c>
      <c r="T128" s="35">
        <v>42671</v>
      </c>
      <c r="U128" s="91">
        <v>277</v>
      </c>
      <c r="V128" s="35">
        <v>42675</v>
      </c>
      <c r="W128" s="35">
        <v>43830</v>
      </c>
      <c r="X128" s="91" t="s">
        <v>33</v>
      </c>
      <c r="Y128" s="35" t="s">
        <v>64</v>
      </c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s="1" customFormat="1" ht="24.95" customHeight="1" x14ac:dyDescent="0.2">
      <c r="A129" s="92">
        <v>20</v>
      </c>
      <c r="B129" s="91" t="s">
        <v>224</v>
      </c>
      <c r="C129" s="91" t="s">
        <v>269</v>
      </c>
      <c r="D129" s="93" t="s">
        <v>35</v>
      </c>
      <c r="E129" s="91" t="s">
        <v>19</v>
      </c>
      <c r="F129" s="56">
        <v>3</v>
      </c>
      <c r="G129" s="94"/>
      <c r="H129" s="94">
        <v>71</v>
      </c>
      <c r="I129" s="94">
        <f t="shared" si="65"/>
        <v>71</v>
      </c>
      <c r="J129" s="94">
        <f>IF(E129="Муниципальная",I129,IF(E129="Частная",0))</f>
        <v>0</v>
      </c>
      <c r="K129" s="94">
        <f>IF(E129="Муниципальная",0,IF(E129="Частная",I129))</f>
        <v>71</v>
      </c>
      <c r="L129" s="93">
        <f t="shared" si="66"/>
        <v>1</v>
      </c>
      <c r="M129" s="93">
        <f t="shared" si="66"/>
        <v>0</v>
      </c>
      <c r="N129" s="93">
        <f t="shared" si="66"/>
        <v>1</v>
      </c>
      <c r="O129" s="93">
        <v>4</v>
      </c>
      <c r="P129" s="93">
        <v>4</v>
      </c>
      <c r="Q129" s="93">
        <f t="shared" si="55"/>
        <v>0</v>
      </c>
      <c r="R129" s="91" t="s">
        <v>32</v>
      </c>
      <c r="S129" s="91">
        <v>9</v>
      </c>
      <c r="T129" s="35">
        <v>42671</v>
      </c>
      <c r="U129" s="91">
        <v>277</v>
      </c>
      <c r="V129" s="35">
        <v>42675</v>
      </c>
      <c r="W129" s="35">
        <v>43830</v>
      </c>
      <c r="X129" s="91" t="s">
        <v>33</v>
      </c>
      <c r="Y129" s="35" t="s">
        <v>64</v>
      </c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s="1" customFormat="1" ht="24.95" customHeight="1" x14ac:dyDescent="0.2">
      <c r="A130" s="92">
        <v>20</v>
      </c>
      <c r="B130" s="91" t="s">
        <v>224</v>
      </c>
      <c r="C130" s="91" t="s">
        <v>269</v>
      </c>
      <c r="D130" s="93" t="s">
        <v>36</v>
      </c>
      <c r="E130" s="91" t="s">
        <v>19</v>
      </c>
      <c r="F130" s="56">
        <v>2</v>
      </c>
      <c r="G130" s="94"/>
      <c r="H130" s="94">
        <v>49.7</v>
      </c>
      <c r="I130" s="94">
        <f t="shared" si="65"/>
        <v>49.7</v>
      </c>
      <c r="J130" s="94">
        <f>IF(E130="Муниципальная",I130,IF(E130="Частная",0))</f>
        <v>0</v>
      </c>
      <c r="K130" s="94">
        <f>IF(E130="Муниципальная",0,IF(E130="Частная",I130))</f>
        <v>49.7</v>
      </c>
      <c r="L130" s="93">
        <f t="shared" si="66"/>
        <v>1</v>
      </c>
      <c r="M130" s="93">
        <f t="shared" si="66"/>
        <v>0</v>
      </c>
      <c r="N130" s="93">
        <f t="shared" si="66"/>
        <v>1</v>
      </c>
      <c r="O130" s="93">
        <v>3</v>
      </c>
      <c r="P130" s="93">
        <v>3</v>
      </c>
      <c r="Q130" s="93">
        <f t="shared" si="55"/>
        <v>0</v>
      </c>
      <c r="R130" s="91" t="s">
        <v>32</v>
      </c>
      <c r="S130" s="91">
        <v>9</v>
      </c>
      <c r="T130" s="35">
        <v>42671</v>
      </c>
      <c r="U130" s="91">
        <v>277</v>
      </c>
      <c r="V130" s="35">
        <v>42675</v>
      </c>
      <c r="W130" s="35">
        <v>43830</v>
      </c>
      <c r="X130" s="91" t="s">
        <v>33</v>
      </c>
      <c r="Y130" s="35" t="s">
        <v>64</v>
      </c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s="1" customFormat="1" ht="24.95" customHeight="1" x14ac:dyDescent="0.2">
      <c r="A131" s="92">
        <v>20</v>
      </c>
      <c r="B131" s="91" t="s">
        <v>224</v>
      </c>
      <c r="C131" s="91" t="s">
        <v>269</v>
      </c>
      <c r="D131" s="93" t="s">
        <v>37</v>
      </c>
      <c r="E131" s="91" t="s">
        <v>19</v>
      </c>
      <c r="F131" s="56">
        <v>3</v>
      </c>
      <c r="G131" s="94"/>
      <c r="H131" s="94">
        <v>66.599999999999994</v>
      </c>
      <c r="I131" s="94">
        <f t="shared" si="65"/>
        <v>66.599999999999994</v>
      </c>
      <c r="J131" s="94">
        <f>IF(E131="Муниципальная",I131,IF(E131="Частная",0))</f>
        <v>0</v>
      </c>
      <c r="K131" s="94">
        <f>IF(E131="Муниципальная",0,IF(E131="Частная",I131))</f>
        <v>66.599999999999994</v>
      </c>
      <c r="L131" s="93">
        <f t="shared" si="66"/>
        <v>1</v>
      </c>
      <c r="M131" s="93">
        <f t="shared" si="66"/>
        <v>0</v>
      </c>
      <c r="N131" s="93">
        <f t="shared" si="66"/>
        <v>1</v>
      </c>
      <c r="O131" s="93">
        <v>6</v>
      </c>
      <c r="P131" s="93">
        <v>6</v>
      </c>
      <c r="Q131" s="93">
        <f t="shared" si="55"/>
        <v>0</v>
      </c>
      <c r="R131" s="91" t="s">
        <v>32</v>
      </c>
      <c r="S131" s="91">
        <v>9</v>
      </c>
      <c r="T131" s="35">
        <v>42671</v>
      </c>
      <c r="U131" s="91">
        <v>277</v>
      </c>
      <c r="V131" s="35">
        <v>42675</v>
      </c>
      <c r="W131" s="35">
        <v>43830</v>
      </c>
      <c r="X131" s="91" t="s">
        <v>33</v>
      </c>
      <c r="Y131" s="35" t="s">
        <v>64</v>
      </c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s="1" customFormat="1" ht="24.95" customHeight="1" x14ac:dyDescent="0.2">
      <c r="A132" s="92">
        <v>20</v>
      </c>
      <c r="B132" s="91" t="s">
        <v>224</v>
      </c>
      <c r="C132" s="91" t="s">
        <v>269</v>
      </c>
      <c r="D132" s="93" t="s">
        <v>38</v>
      </c>
      <c r="E132" s="91" t="s">
        <v>18</v>
      </c>
      <c r="F132" s="56">
        <v>1</v>
      </c>
      <c r="G132" s="94"/>
      <c r="H132" s="94">
        <v>29.8</v>
      </c>
      <c r="I132" s="94">
        <f t="shared" si="65"/>
        <v>29.8</v>
      </c>
      <c r="J132" s="94">
        <f>IF(E132="Муниципальная",I132,IF(E132="Частная",0))</f>
        <v>29.8</v>
      </c>
      <c r="K132" s="94">
        <f>IF(E132="Муниципальная",0,IF(E132="Частная",I132))</f>
        <v>0</v>
      </c>
      <c r="L132" s="93">
        <f t="shared" si="66"/>
        <v>1</v>
      </c>
      <c r="M132" s="93">
        <f t="shared" si="66"/>
        <v>1</v>
      </c>
      <c r="N132" s="93">
        <f t="shared" si="66"/>
        <v>0</v>
      </c>
      <c r="O132" s="93">
        <v>1</v>
      </c>
      <c r="P132" s="93">
        <v>1</v>
      </c>
      <c r="Q132" s="93">
        <f t="shared" si="55"/>
        <v>0</v>
      </c>
      <c r="R132" s="91" t="s">
        <v>32</v>
      </c>
      <c r="S132" s="91">
        <v>9</v>
      </c>
      <c r="T132" s="35">
        <v>42671</v>
      </c>
      <c r="U132" s="91">
        <v>277</v>
      </c>
      <c r="V132" s="35">
        <v>42675</v>
      </c>
      <c r="W132" s="35">
        <v>43830</v>
      </c>
      <c r="X132" s="91" t="s">
        <v>33</v>
      </c>
      <c r="Y132" s="35" t="s">
        <v>64</v>
      </c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s="6" customFormat="1" ht="24.95" customHeight="1" x14ac:dyDescent="0.2">
      <c r="A133" s="22">
        <v>20</v>
      </c>
      <c r="B133" s="34" t="s">
        <v>224</v>
      </c>
      <c r="C133" s="34" t="s">
        <v>269</v>
      </c>
      <c r="D133" s="57">
        <f>COUNTA(D128:D132)</f>
        <v>5</v>
      </c>
      <c r="E133" s="34" t="s">
        <v>46</v>
      </c>
      <c r="F133" s="58"/>
      <c r="G133" s="59">
        <v>310.39999999999998</v>
      </c>
      <c r="H133" s="59">
        <f t="shared" ref="H133:O133" si="67">SUM(H128:H132)</f>
        <v>265.39999999999998</v>
      </c>
      <c r="I133" s="59">
        <f t="shared" si="67"/>
        <v>265.39999999999998</v>
      </c>
      <c r="J133" s="59">
        <f t="shared" si="67"/>
        <v>29.8</v>
      </c>
      <c r="K133" s="59">
        <f t="shared" si="67"/>
        <v>235.6</v>
      </c>
      <c r="L133" s="57">
        <f t="shared" si="67"/>
        <v>5</v>
      </c>
      <c r="M133" s="57">
        <f t="shared" si="67"/>
        <v>1</v>
      </c>
      <c r="N133" s="57">
        <f t="shared" si="67"/>
        <v>4</v>
      </c>
      <c r="O133" s="57">
        <f t="shared" si="67"/>
        <v>16</v>
      </c>
      <c r="P133" s="57">
        <v>16</v>
      </c>
      <c r="Q133" s="57">
        <f t="shared" si="55"/>
        <v>0</v>
      </c>
      <c r="R133" s="73"/>
      <c r="S133" s="34">
        <v>9</v>
      </c>
      <c r="T133" s="42">
        <v>42671</v>
      </c>
      <c r="U133" s="34">
        <v>277</v>
      </c>
      <c r="V133" s="42">
        <v>42675</v>
      </c>
      <c r="W133" s="42">
        <v>43830</v>
      </c>
      <c r="X133" s="34" t="s">
        <v>33</v>
      </c>
      <c r="Y133" s="42" t="s">
        <v>64</v>
      </c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</row>
    <row r="134" spans="1:37" s="1" customFormat="1" ht="36.75" customHeight="1" x14ac:dyDescent="0.2">
      <c r="A134" s="92">
        <v>21</v>
      </c>
      <c r="B134" s="91" t="s">
        <v>224</v>
      </c>
      <c r="C134" s="91" t="s">
        <v>270</v>
      </c>
      <c r="D134" s="93" t="s">
        <v>31</v>
      </c>
      <c r="E134" s="91" t="s">
        <v>18</v>
      </c>
      <c r="F134" s="56">
        <v>3</v>
      </c>
      <c r="G134" s="94"/>
      <c r="H134" s="94">
        <v>66.099999999999994</v>
      </c>
      <c r="I134" s="94">
        <f t="shared" ref="I134:I136" si="68">IF(R134="Подлежит расселению",H134,IF(R134="Расселено",0,IF(R134="Пустующие",0,IF(R134="В суде",H134))))</f>
        <v>66.099999999999994</v>
      </c>
      <c r="J134" s="94">
        <f>IF(E134="Муниципальная",I134,IF(E134="Частная",0))</f>
        <v>66.099999999999994</v>
      </c>
      <c r="K134" s="94">
        <f>IF(E134="Муниципальная",0,IF(E134="Частная",I134))</f>
        <v>0</v>
      </c>
      <c r="L134" s="93">
        <f t="shared" ref="L134:N136" si="69">IF(I134&gt;0,1,IF(I134=0,0))</f>
        <v>1</v>
      </c>
      <c r="M134" s="93">
        <f t="shared" si="69"/>
        <v>1</v>
      </c>
      <c r="N134" s="93">
        <f t="shared" si="69"/>
        <v>0</v>
      </c>
      <c r="O134" s="93">
        <v>3</v>
      </c>
      <c r="P134" s="93">
        <v>3</v>
      </c>
      <c r="Q134" s="93">
        <f t="shared" si="55"/>
        <v>0</v>
      </c>
      <c r="R134" s="91" t="s">
        <v>32</v>
      </c>
      <c r="S134" s="91">
        <v>10</v>
      </c>
      <c r="T134" s="35">
        <v>42671</v>
      </c>
      <c r="U134" s="91">
        <v>278</v>
      </c>
      <c r="V134" s="35">
        <v>42671</v>
      </c>
      <c r="W134" s="35">
        <v>43830</v>
      </c>
      <c r="X134" s="91" t="s">
        <v>33</v>
      </c>
      <c r="Y134" s="35" t="s">
        <v>64</v>
      </c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s="1" customFormat="1" ht="33" customHeight="1" x14ac:dyDescent="0.2">
      <c r="A135" s="92">
        <v>21</v>
      </c>
      <c r="B135" s="91" t="s">
        <v>224</v>
      </c>
      <c r="C135" s="91" t="s">
        <v>270</v>
      </c>
      <c r="D135" s="93" t="s">
        <v>35</v>
      </c>
      <c r="E135" s="91" t="s">
        <v>18</v>
      </c>
      <c r="F135" s="56">
        <v>2</v>
      </c>
      <c r="G135" s="94"/>
      <c r="H135" s="94">
        <v>33.299999999999997</v>
      </c>
      <c r="I135" s="94">
        <f t="shared" si="68"/>
        <v>33.299999999999997</v>
      </c>
      <c r="J135" s="94">
        <f>IF(E135="Муниципальная",I135,IF(E135="Частная",0))</f>
        <v>33.299999999999997</v>
      </c>
      <c r="K135" s="94">
        <f>IF(E135="Муниципальная",0,IF(E135="Частная",I135))</f>
        <v>0</v>
      </c>
      <c r="L135" s="93">
        <f t="shared" si="69"/>
        <v>1</v>
      </c>
      <c r="M135" s="93">
        <f t="shared" si="69"/>
        <v>1</v>
      </c>
      <c r="N135" s="93">
        <f t="shared" si="69"/>
        <v>0</v>
      </c>
      <c r="O135" s="93">
        <v>4</v>
      </c>
      <c r="P135" s="93">
        <v>4</v>
      </c>
      <c r="Q135" s="93">
        <f t="shared" si="55"/>
        <v>0</v>
      </c>
      <c r="R135" s="91" t="s">
        <v>32</v>
      </c>
      <c r="S135" s="91">
        <v>10</v>
      </c>
      <c r="T135" s="35">
        <v>42671</v>
      </c>
      <c r="U135" s="91">
        <v>278</v>
      </c>
      <c r="V135" s="35">
        <v>42671</v>
      </c>
      <c r="W135" s="35">
        <v>43830</v>
      </c>
      <c r="X135" s="91" t="s">
        <v>33</v>
      </c>
      <c r="Y135" s="35" t="s">
        <v>64</v>
      </c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s="1" customFormat="1" ht="31.5" customHeight="1" x14ac:dyDescent="0.2">
      <c r="A136" s="92">
        <v>21</v>
      </c>
      <c r="B136" s="91" t="s">
        <v>224</v>
      </c>
      <c r="C136" s="91" t="s">
        <v>270</v>
      </c>
      <c r="D136" s="93" t="s">
        <v>36</v>
      </c>
      <c r="E136" s="91" t="s">
        <v>18</v>
      </c>
      <c r="F136" s="56">
        <v>3</v>
      </c>
      <c r="G136" s="94"/>
      <c r="H136" s="94">
        <v>44.3</v>
      </c>
      <c r="I136" s="94">
        <f t="shared" si="68"/>
        <v>44.3</v>
      </c>
      <c r="J136" s="94">
        <f>IF(E136="Муниципальная",I136,IF(E136="Частная",0))</f>
        <v>44.3</v>
      </c>
      <c r="K136" s="94">
        <f>IF(E136="Муниципальная",0,IF(E136="Частная",I136))</f>
        <v>0</v>
      </c>
      <c r="L136" s="93">
        <f t="shared" si="69"/>
        <v>1</v>
      </c>
      <c r="M136" s="93">
        <f t="shared" si="69"/>
        <v>1</v>
      </c>
      <c r="N136" s="93">
        <f t="shared" si="69"/>
        <v>0</v>
      </c>
      <c r="O136" s="93">
        <v>1</v>
      </c>
      <c r="P136" s="93">
        <v>1</v>
      </c>
      <c r="Q136" s="93">
        <f t="shared" si="55"/>
        <v>0</v>
      </c>
      <c r="R136" s="91" t="s">
        <v>32</v>
      </c>
      <c r="S136" s="91">
        <v>10</v>
      </c>
      <c r="T136" s="35">
        <v>42671</v>
      </c>
      <c r="U136" s="91">
        <v>278</v>
      </c>
      <c r="V136" s="35">
        <v>42671</v>
      </c>
      <c r="W136" s="35">
        <v>43830</v>
      </c>
      <c r="X136" s="91" t="s">
        <v>33</v>
      </c>
      <c r="Y136" s="35" t="s">
        <v>64</v>
      </c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s="6" customFormat="1" ht="24.95" customHeight="1" x14ac:dyDescent="0.2">
      <c r="A137" s="22">
        <v>21</v>
      </c>
      <c r="B137" s="34" t="s">
        <v>224</v>
      </c>
      <c r="C137" s="34" t="s">
        <v>270</v>
      </c>
      <c r="D137" s="57">
        <f>COUNTA(D134:D136)</f>
        <v>3</v>
      </c>
      <c r="E137" s="34" t="s">
        <v>46</v>
      </c>
      <c r="F137" s="58"/>
      <c r="G137" s="59">
        <v>143.69999999999999</v>
      </c>
      <c r="H137" s="59">
        <f t="shared" ref="H137:O137" si="70">SUM(H134:H136)</f>
        <v>143.69999999999999</v>
      </c>
      <c r="I137" s="59">
        <f t="shared" si="70"/>
        <v>143.69999999999999</v>
      </c>
      <c r="J137" s="59">
        <f t="shared" si="70"/>
        <v>143.69999999999999</v>
      </c>
      <c r="K137" s="59">
        <f t="shared" si="70"/>
        <v>0</v>
      </c>
      <c r="L137" s="57">
        <f t="shared" si="70"/>
        <v>3</v>
      </c>
      <c r="M137" s="57">
        <f t="shared" si="70"/>
        <v>3</v>
      </c>
      <c r="N137" s="57">
        <f t="shared" si="70"/>
        <v>0</v>
      </c>
      <c r="O137" s="57">
        <f t="shared" si="70"/>
        <v>8</v>
      </c>
      <c r="P137" s="57">
        <v>8</v>
      </c>
      <c r="Q137" s="57">
        <f t="shared" si="55"/>
        <v>0</v>
      </c>
      <c r="R137" s="73"/>
      <c r="S137" s="34">
        <v>10</v>
      </c>
      <c r="T137" s="42">
        <v>42671</v>
      </c>
      <c r="U137" s="34">
        <v>278</v>
      </c>
      <c r="V137" s="42">
        <v>42671</v>
      </c>
      <c r="W137" s="42">
        <v>43830</v>
      </c>
      <c r="X137" s="34" t="s">
        <v>33</v>
      </c>
      <c r="Y137" s="42" t="s">
        <v>64</v>
      </c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</row>
    <row r="138" spans="1:37" s="1" customFormat="1" ht="47.25" customHeight="1" x14ac:dyDescent="0.2">
      <c r="A138" s="92">
        <v>22</v>
      </c>
      <c r="B138" s="91" t="s">
        <v>224</v>
      </c>
      <c r="C138" s="91" t="s">
        <v>271</v>
      </c>
      <c r="D138" s="93" t="s">
        <v>31</v>
      </c>
      <c r="E138" s="91" t="s">
        <v>18</v>
      </c>
      <c r="F138" s="56">
        <v>2</v>
      </c>
      <c r="G138" s="94"/>
      <c r="H138" s="94">
        <v>39.700000000000003</v>
      </c>
      <c r="I138" s="94">
        <f t="shared" ref="I138:I141" si="71">IF(R138="Подлежит расселению",H138,IF(R138="Расселено",0,IF(R138="Пустующие",0,IF(R138="В суде",H138))))</f>
        <v>0</v>
      </c>
      <c r="J138" s="94">
        <f>IF(E138="Муниципальная",I138,IF(E138="Частная",0))</f>
        <v>0</v>
      </c>
      <c r="K138" s="94">
        <f>IF(E138="Муниципальная",0,IF(E138="Частная",I138))</f>
        <v>0</v>
      </c>
      <c r="L138" s="93">
        <f t="shared" ref="L138:N141" si="72">IF(I138&gt;0,1,IF(I138=0,0))</f>
        <v>0</v>
      </c>
      <c r="M138" s="93">
        <f t="shared" si="72"/>
        <v>0</v>
      </c>
      <c r="N138" s="93">
        <f t="shared" si="72"/>
        <v>0</v>
      </c>
      <c r="O138" s="93">
        <v>0</v>
      </c>
      <c r="P138" s="93"/>
      <c r="Q138" s="93">
        <f t="shared" si="55"/>
        <v>0</v>
      </c>
      <c r="R138" s="91" t="s">
        <v>53</v>
      </c>
      <c r="S138" s="91" t="s">
        <v>39</v>
      </c>
      <c r="T138" s="35">
        <v>42671</v>
      </c>
      <c r="U138" s="91">
        <v>274</v>
      </c>
      <c r="V138" s="35">
        <v>42675</v>
      </c>
      <c r="W138" s="35">
        <v>43830</v>
      </c>
      <c r="X138" s="91" t="s">
        <v>33</v>
      </c>
      <c r="Y138" s="35" t="s">
        <v>65</v>
      </c>
      <c r="Z138" s="4" t="s">
        <v>314</v>
      </c>
      <c r="AA138" s="4">
        <v>16</v>
      </c>
      <c r="AB138" s="4">
        <v>2</v>
      </c>
      <c r="AC138" s="4">
        <v>49</v>
      </c>
      <c r="AD138" s="7" t="s">
        <v>315</v>
      </c>
      <c r="AE138" s="7">
        <v>0</v>
      </c>
      <c r="AF138" s="4"/>
      <c r="AG138" s="4"/>
      <c r="AH138" s="4"/>
      <c r="AI138" s="4"/>
      <c r="AJ138" s="4"/>
      <c r="AK138" s="4"/>
    </row>
    <row r="139" spans="1:37" s="1" customFormat="1" ht="24.95" customHeight="1" x14ac:dyDescent="0.2">
      <c r="A139" s="92">
        <v>22</v>
      </c>
      <c r="B139" s="91" t="s">
        <v>224</v>
      </c>
      <c r="C139" s="91" t="s">
        <v>271</v>
      </c>
      <c r="D139" s="93" t="s">
        <v>35</v>
      </c>
      <c r="E139" s="91" t="s">
        <v>18</v>
      </c>
      <c r="F139" s="56">
        <v>2</v>
      </c>
      <c r="G139" s="94"/>
      <c r="H139" s="94">
        <v>40</v>
      </c>
      <c r="I139" s="94">
        <f t="shared" si="71"/>
        <v>40</v>
      </c>
      <c r="J139" s="94">
        <f>IF(E139="Муниципальная",I139,IF(E139="Частная",0))</f>
        <v>40</v>
      </c>
      <c r="K139" s="94">
        <f>IF(E139="Муниципальная",0,IF(E139="Частная",I139))</f>
        <v>0</v>
      </c>
      <c r="L139" s="93">
        <f t="shared" si="72"/>
        <v>1</v>
      </c>
      <c r="M139" s="93">
        <f t="shared" si="72"/>
        <v>1</v>
      </c>
      <c r="N139" s="93">
        <f t="shared" si="72"/>
        <v>0</v>
      </c>
      <c r="O139" s="93">
        <v>6</v>
      </c>
      <c r="P139" s="93">
        <v>6</v>
      </c>
      <c r="Q139" s="93">
        <f t="shared" si="55"/>
        <v>0</v>
      </c>
      <c r="R139" s="91" t="s">
        <v>32</v>
      </c>
      <c r="S139" s="91" t="s">
        <v>39</v>
      </c>
      <c r="T139" s="35">
        <v>42671</v>
      </c>
      <c r="U139" s="91">
        <v>274</v>
      </c>
      <c r="V139" s="35">
        <v>42675</v>
      </c>
      <c r="W139" s="35">
        <v>43830</v>
      </c>
      <c r="X139" s="91" t="s">
        <v>33</v>
      </c>
      <c r="Y139" s="35" t="s">
        <v>65</v>
      </c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s="1" customFormat="1" ht="24.95" customHeight="1" x14ac:dyDescent="0.2">
      <c r="A140" s="92">
        <v>22</v>
      </c>
      <c r="B140" s="91" t="s">
        <v>224</v>
      </c>
      <c r="C140" s="91" t="s">
        <v>271</v>
      </c>
      <c r="D140" s="93" t="s">
        <v>36</v>
      </c>
      <c r="E140" s="91" t="s">
        <v>19</v>
      </c>
      <c r="F140" s="56">
        <v>2</v>
      </c>
      <c r="G140" s="94"/>
      <c r="H140" s="94">
        <v>40.799999999999997</v>
      </c>
      <c r="I140" s="94">
        <f t="shared" si="71"/>
        <v>40.799999999999997</v>
      </c>
      <c r="J140" s="94">
        <f>IF(E140="Муниципальная",I140,IF(E140="Частная",0))</f>
        <v>0</v>
      </c>
      <c r="K140" s="94">
        <f>IF(E140="Муниципальная",0,IF(E140="Частная",I140))</f>
        <v>40.799999999999997</v>
      </c>
      <c r="L140" s="93">
        <f t="shared" si="72"/>
        <v>1</v>
      </c>
      <c r="M140" s="93">
        <f t="shared" si="72"/>
        <v>0</v>
      </c>
      <c r="N140" s="93">
        <f t="shared" si="72"/>
        <v>1</v>
      </c>
      <c r="O140" s="93">
        <v>1</v>
      </c>
      <c r="P140" s="93">
        <v>1</v>
      </c>
      <c r="Q140" s="93">
        <f t="shared" si="55"/>
        <v>0</v>
      </c>
      <c r="R140" s="91" t="s">
        <v>32</v>
      </c>
      <c r="S140" s="91" t="s">
        <v>39</v>
      </c>
      <c r="T140" s="35">
        <v>42671</v>
      </c>
      <c r="U140" s="91">
        <v>274</v>
      </c>
      <c r="V140" s="35">
        <v>42675</v>
      </c>
      <c r="W140" s="35">
        <v>43830</v>
      </c>
      <c r="X140" s="91" t="s">
        <v>33</v>
      </c>
      <c r="Y140" s="35" t="s">
        <v>65</v>
      </c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s="1" customFormat="1" ht="24.95" customHeight="1" x14ac:dyDescent="0.2">
      <c r="A141" s="92">
        <v>22</v>
      </c>
      <c r="B141" s="91" t="s">
        <v>224</v>
      </c>
      <c r="C141" s="91" t="s">
        <v>271</v>
      </c>
      <c r="D141" s="93" t="s">
        <v>37</v>
      </c>
      <c r="E141" s="91" t="s">
        <v>18</v>
      </c>
      <c r="F141" s="56">
        <v>2</v>
      </c>
      <c r="G141" s="94"/>
      <c r="H141" s="94">
        <v>39.6</v>
      </c>
      <c r="I141" s="94">
        <f t="shared" si="71"/>
        <v>39.6</v>
      </c>
      <c r="J141" s="94">
        <f>IF(E141="Муниципальная",I141,IF(E141="Частная",0))</f>
        <v>39.6</v>
      </c>
      <c r="K141" s="94">
        <f>IF(E141="Муниципальная",0,IF(E141="Частная",I141))</f>
        <v>0</v>
      </c>
      <c r="L141" s="93">
        <f t="shared" si="72"/>
        <v>1</v>
      </c>
      <c r="M141" s="93">
        <f t="shared" si="72"/>
        <v>1</v>
      </c>
      <c r="N141" s="93">
        <f t="shared" si="72"/>
        <v>0</v>
      </c>
      <c r="O141" s="93">
        <v>3</v>
      </c>
      <c r="P141" s="93">
        <v>3</v>
      </c>
      <c r="Q141" s="93">
        <f t="shared" si="55"/>
        <v>0</v>
      </c>
      <c r="R141" s="91" t="s">
        <v>32</v>
      </c>
      <c r="S141" s="91" t="s">
        <v>39</v>
      </c>
      <c r="T141" s="35">
        <v>42671</v>
      </c>
      <c r="U141" s="91">
        <v>274</v>
      </c>
      <c r="V141" s="35">
        <v>42675</v>
      </c>
      <c r="W141" s="35">
        <v>43830</v>
      </c>
      <c r="X141" s="91" t="s">
        <v>33</v>
      </c>
      <c r="Y141" s="35" t="s">
        <v>65</v>
      </c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s="6" customFormat="1" ht="24.95" customHeight="1" x14ac:dyDescent="0.2">
      <c r="A142" s="22">
        <v>22</v>
      </c>
      <c r="B142" s="34" t="s">
        <v>224</v>
      </c>
      <c r="C142" s="34" t="s">
        <v>271</v>
      </c>
      <c r="D142" s="57">
        <f>COUNTA(D138:D141)</f>
        <v>4</v>
      </c>
      <c r="E142" s="34" t="s">
        <v>46</v>
      </c>
      <c r="F142" s="58"/>
      <c r="G142" s="59">
        <v>160.1</v>
      </c>
      <c r="H142" s="59">
        <f t="shared" ref="H142:O142" si="73">SUM(H138:H141)</f>
        <v>160.1</v>
      </c>
      <c r="I142" s="59">
        <f t="shared" si="73"/>
        <v>120.4</v>
      </c>
      <c r="J142" s="59">
        <f t="shared" si="73"/>
        <v>79.599999999999994</v>
      </c>
      <c r="K142" s="59">
        <f t="shared" si="73"/>
        <v>40.799999999999997</v>
      </c>
      <c r="L142" s="57">
        <f t="shared" si="73"/>
        <v>3</v>
      </c>
      <c r="M142" s="57">
        <f t="shared" si="73"/>
        <v>2</v>
      </c>
      <c r="N142" s="57">
        <f t="shared" si="73"/>
        <v>1</v>
      </c>
      <c r="O142" s="57">
        <f t="shared" si="73"/>
        <v>10</v>
      </c>
      <c r="P142" s="57">
        <v>10</v>
      </c>
      <c r="Q142" s="57">
        <f t="shared" si="55"/>
        <v>0</v>
      </c>
      <c r="R142" s="73"/>
      <c r="S142" s="34" t="s">
        <v>39</v>
      </c>
      <c r="T142" s="42">
        <v>42671</v>
      </c>
      <c r="U142" s="34">
        <v>274</v>
      </c>
      <c r="V142" s="42">
        <v>42675</v>
      </c>
      <c r="W142" s="42">
        <v>43830</v>
      </c>
      <c r="X142" s="34" t="s">
        <v>33</v>
      </c>
      <c r="Y142" s="42" t="s">
        <v>65</v>
      </c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</row>
    <row r="143" spans="1:37" s="1" customFormat="1" ht="24.95" customHeight="1" x14ac:dyDescent="0.2">
      <c r="A143" s="92">
        <v>23</v>
      </c>
      <c r="B143" s="91" t="s">
        <v>224</v>
      </c>
      <c r="C143" s="91" t="s">
        <v>272</v>
      </c>
      <c r="D143" s="93" t="s">
        <v>31</v>
      </c>
      <c r="E143" s="91" t="s">
        <v>19</v>
      </c>
      <c r="F143" s="56">
        <v>3</v>
      </c>
      <c r="G143" s="94"/>
      <c r="H143" s="94">
        <v>48.9</v>
      </c>
      <c r="I143" s="94">
        <f t="shared" ref="I143:I146" si="74">IF(R143="Подлежит расселению",H143,IF(R143="Расселено",0,IF(R143="Пустующие",0,IF(R143="В суде",H143))))</f>
        <v>48.9</v>
      </c>
      <c r="J143" s="94">
        <f>IF(E143="Муниципальная",I143,IF(E143="Частная",0))</f>
        <v>0</v>
      </c>
      <c r="K143" s="94">
        <f>IF(E143="Муниципальная",0,IF(E143="Частная",I143))</f>
        <v>48.9</v>
      </c>
      <c r="L143" s="93">
        <f t="shared" ref="L143:N146" si="75">IF(I143&gt;0,1,IF(I143=0,0))</f>
        <v>1</v>
      </c>
      <c r="M143" s="93">
        <f t="shared" si="75"/>
        <v>0</v>
      </c>
      <c r="N143" s="93">
        <f t="shared" si="75"/>
        <v>1</v>
      </c>
      <c r="O143" s="93">
        <v>5</v>
      </c>
      <c r="P143" s="93">
        <v>5</v>
      </c>
      <c r="Q143" s="93">
        <f t="shared" si="55"/>
        <v>0</v>
      </c>
      <c r="R143" s="91" t="s">
        <v>32</v>
      </c>
      <c r="S143" s="91" t="s">
        <v>40</v>
      </c>
      <c r="T143" s="35">
        <v>42671</v>
      </c>
      <c r="U143" s="91">
        <v>275</v>
      </c>
      <c r="V143" s="35">
        <v>42675</v>
      </c>
      <c r="W143" s="35">
        <v>43830</v>
      </c>
      <c r="X143" s="91" t="s">
        <v>33</v>
      </c>
      <c r="Y143" s="35" t="s">
        <v>65</v>
      </c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s="1" customFormat="1" ht="24.95" customHeight="1" x14ac:dyDescent="0.2">
      <c r="A144" s="92">
        <v>23</v>
      </c>
      <c r="B144" s="91" t="s">
        <v>224</v>
      </c>
      <c r="C144" s="91" t="s">
        <v>272</v>
      </c>
      <c r="D144" s="93" t="s">
        <v>35</v>
      </c>
      <c r="E144" s="91" t="s">
        <v>18</v>
      </c>
      <c r="F144" s="56">
        <v>2</v>
      </c>
      <c r="G144" s="94"/>
      <c r="H144" s="94">
        <v>35.200000000000003</v>
      </c>
      <c r="I144" s="94">
        <f t="shared" si="74"/>
        <v>35.200000000000003</v>
      </c>
      <c r="J144" s="94">
        <f>IF(E144="Муниципальная",I144,IF(E144="Частная",0))</f>
        <v>35.200000000000003</v>
      </c>
      <c r="K144" s="94">
        <f>IF(E144="Муниципальная",0,IF(E144="Частная",I144))</f>
        <v>0</v>
      </c>
      <c r="L144" s="93">
        <f t="shared" si="75"/>
        <v>1</v>
      </c>
      <c r="M144" s="93">
        <f t="shared" si="75"/>
        <v>1</v>
      </c>
      <c r="N144" s="93">
        <f t="shared" si="75"/>
        <v>0</v>
      </c>
      <c r="O144" s="93">
        <v>1</v>
      </c>
      <c r="P144" s="93">
        <v>1</v>
      </c>
      <c r="Q144" s="93">
        <f t="shared" si="55"/>
        <v>0</v>
      </c>
      <c r="R144" s="91" t="s">
        <v>32</v>
      </c>
      <c r="S144" s="91" t="s">
        <v>40</v>
      </c>
      <c r="T144" s="35">
        <v>42671</v>
      </c>
      <c r="U144" s="91">
        <v>275</v>
      </c>
      <c r="V144" s="35">
        <v>42675</v>
      </c>
      <c r="W144" s="35">
        <v>43830</v>
      </c>
      <c r="X144" s="91" t="s">
        <v>33</v>
      </c>
      <c r="Y144" s="35" t="s">
        <v>65</v>
      </c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s="1" customFormat="1" ht="24.95" customHeight="1" x14ac:dyDescent="0.2">
      <c r="A145" s="92">
        <v>23</v>
      </c>
      <c r="B145" s="91" t="s">
        <v>224</v>
      </c>
      <c r="C145" s="91" t="s">
        <v>272</v>
      </c>
      <c r="D145" s="93" t="s">
        <v>36</v>
      </c>
      <c r="E145" s="91" t="s">
        <v>19</v>
      </c>
      <c r="F145" s="56">
        <v>2</v>
      </c>
      <c r="G145" s="94"/>
      <c r="H145" s="94">
        <v>42.7</v>
      </c>
      <c r="I145" s="94">
        <f t="shared" si="74"/>
        <v>42.7</v>
      </c>
      <c r="J145" s="94">
        <f>IF(E145="Муниципальная",I145,IF(E145="Частная",0))</f>
        <v>0</v>
      </c>
      <c r="K145" s="94">
        <f>IF(E145="Муниципальная",0,IF(E145="Частная",I145))</f>
        <v>42.7</v>
      </c>
      <c r="L145" s="93">
        <f t="shared" si="75"/>
        <v>1</v>
      </c>
      <c r="M145" s="93">
        <f t="shared" si="75"/>
        <v>0</v>
      </c>
      <c r="N145" s="93">
        <f t="shared" si="75"/>
        <v>1</v>
      </c>
      <c r="O145" s="93">
        <v>3</v>
      </c>
      <c r="P145" s="93">
        <v>3</v>
      </c>
      <c r="Q145" s="93">
        <f t="shared" si="55"/>
        <v>0</v>
      </c>
      <c r="R145" s="91" t="s">
        <v>32</v>
      </c>
      <c r="S145" s="91" t="s">
        <v>40</v>
      </c>
      <c r="T145" s="35">
        <v>42671</v>
      </c>
      <c r="U145" s="91">
        <v>275</v>
      </c>
      <c r="V145" s="35">
        <v>42675</v>
      </c>
      <c r="W145" s="35">
        <v>43830</v>
      </c>
      <c r="X145" s="91" t="s">
        <v>33</v>
      </c>
      <c r="Y145" s="35" t="s">
        <v>65</v>
      </c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s="1" customFormat="1" ht="24.95" customHeight="1" x14ac:dyDescent="0.2">
      <c r="A146" s="92">
        <v>23</v>
      </c>
      <c r="B146" s="91" t="s">
        <v>224</v>
      </c>
      <c r="C146" s="91" t="s">
        <v>272</v>
      </c>
      <c r="D146" s="93" t="s">
        <v>37</v>
      </c>
      <c r="E146" s="91" t="s">
        <v>18</v>
      </c>
      <c r="F146" s="56">
        <v>1</v>
      </c>
      <c r="G146" s="94"/>
      <c r="H146" s="94">
        <v>23.8</v>
      </c>
      <c r="I146" s="94">
        <f t="shared" si="74"/>
        <v>0</v>
      </c>
      <c r="J146" s="94">
        <f>IF(E146="Муниципальная",I146,IF(E146="Частная",0))</f>
        <v>0</v>
      </c>
      <c r="K146" s="94">
        <f>IF(E146="Муниципальная",0,IF(E146="Частная",I146))</f>
        <v>0</v>
      </c>
      <c r="L146" s="93">
        <f t="shared" si="75"/>
        <v>0</v>
      </c>
      <c r="M146" s="93">
        <f t="shared" si="75"/>
        <v>0</v>
      </c>
      <c r="N146" s="93">
        <f t="shared" si="75"/>
        <v>0</v>
      </c>
      <c r="O146" s="93">
        <v>0</v>
      </c>
      <c r="P146" s="93"/>
      <c r="Q146" s="93">
        <f t="shared" si="55"/>
        <v>0</v>
      </c>
      <c r="R146" s="91" t="s">
        <v>67</v>
      </c>
      <c r="S146" s="91" t="s">
        <v>40</v>
      </c>
      <c r="T146" s="35">
        <v>42671</v>
      </c>
      <c r="U146" s="91">
        <v>275</v>
      </c>
      <c r="V146" s="35">
        <v>42675</v>
      </c>
      <c r="W146" s="35">
        <v>43830</v>
      </c>
      <c r="X146" s="91" t="s">
        <v>33</v>
      </c>
      <c r="Y146" s="35" t="s">
        <v>65</v>
      </c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s="6" customFormat="1" ht="24.95" customHeight="1" x14ac:dyDescent="0.2">
      <c r="A147" s="22">
        <v>23</v>
      </c>
      <c r="B147" s="34" t="s">
        <v>224</v>
      </c>
      <c r="C147" s="34" t="s">
        <v>272</v>
      </c>
      <c r="D147" s="57">
        <f>COUNTA(D143:D146)</f>
        <v>4</v>
      </c>
      <c r="E147" s="34" t="s">
        <v>46</v>
      </c>
      <c r="F147" s="58"/>
      <c r="G147" s="59">
        <v>150.6</v>
      </c>
      <c r="H147" s="59">
        <f t="shared" ref="H147:O147" si="76">SUM(H143:H146)</f>
        <v>150.6</v>
      </c>
      <c r="I147" s="59">
        <f t="shared" si="76"/>
        <v>126.8</v>
      </c>
      <c r="J147" s="59">
        <f t="shared" si="76"/>
        <v>35.200000000000003</v>
      </c>
      <c r="K147" s="59">
        <f t="shared" si="76"/>
        <v>91.6</v>
      </c>
      <c r="L147" s="57">
        <f t="shared" si="76"/>
        <v>3</v>
      </c>
      <c r="M147" s="57">
        <f t="shared" si="76"/>
        <v>1</v>
      </c>
      <c r="N147" s="57">
        <f t="shared" si="76"/>
        <v>2</v>
      </c>
      <c r="O147" s="57">
        <f t="shared" si="76"/>
        <v>9</v>
      </c>
      <c r="P147" s="57">
        <v>9</v>
      </c>
      <c r="Q147" s="57">
        <f t="shared" si="55"/>
        <v>0</v>
      </c>
      <c r="R147" s="73"/>
      <c r="S147" s="34" t="s">
        <v>40</v>
      </c>
      <c r="T147" s="42">
        <v>42671</v>
      </c>
      <c r="U147" s="34">
        <v>275</v>
      </c>
      <c r="V147" s="42">
        <v>42675</v>
      </c>
      <c r="W147" s="42">
        <v>43830</v>
      </c>
      <c r="X147" s="34" t="s">
        <v>33</v>
      </c>
      <c r="Y147" s="42" t="s">
        <v>65</v>
      </c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</row>
    <row r="148" spans="1:37" s="1" customFormat="1" ht="24.95" customHeight="1" x14ac:dyDescent="0.2">
      <c r="A148" s="92">
        <v>24</v>
      </c>
      <c r="B148" s="91" t="s">
        <v>224</v>
      </c>
      <c r="C148" s="91" t="s">
        <v>273</v>
      </c>
      <c r="D148" s="93" t="s">
        <v>31</v>
      </c>
      <c r="E148" s="91" t="s">
        <v>18</v>
      </c>
      <c r="F148" s="56">
        <v>3</v>
      </c>
      <c r="G148" s="94"/>
      <c r="H148" s="94">
        <v>56.9</v>
      </c>
      <c r="I148" s="94">
        <f t="shared" ref="I148:I149" si="77">IF(R148="Подлежит расселению",H148,IF(R148="Расселено",0,IF(R148="Пустующие",0,IF(R148="В суде",H148))))</f>
        <v>56.9</v>
      </c>
      <c r="J148" s="94">
        <f>IF(E148="Муниципальная",I148,IF(E148="Частная",0))</f>
        <v>56.9</v>
      </c>
      <c r="K148" s="94">
        <f>IF(E148="Муниципальная",0,IF(E148="Частная",I148))</f>
        <v>0</v>
      </c>
      <c r="L148" s="93">
        <f t="shared" ref="L148:N149" si="78">IF(I148&gt;0,1,IF(I148=0,0))</f>
        <v>1</v>
      </c>
      <c r="M148" s="93">
        <f t="shared" si="78"/>
        <v>1</v>
      </c>
      <c r="N148" s="93">
        <f t="shared" si="78"/>
        <v>0</v>
      </c>
      <c r="O148" s="93">
        <v>7</v>
      </c>
      <c r="P148" s="93">
        <v>7</v>
      </c>
      <c r="Q148" s="93">
        <f t="shared" si="55"/>
        <v>0</v>
      </c>
      <c r="R148" s="91" t="s">
        <v>32</v>
      </c>
      <c r="S148" s="91" t="s">
        <v>35</v>
      </c>
      <c r="T148" s="35">
        <v>42671</v>
      </c>
      <c r="U148" s="91">
        <v>270</v>
      </c>
      <c r="V148" s="35">
        <v>42675</v>
      </c>
      <c r="W148" s="35">
        <v>43830</v>
      </c>
      <c r="X148" s="91" t="s">
        <v>33</v>
      </c>
      <c r="Y148" s="35" t="s">
        <v>65</v>
      </c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s="1" customFormat="1" ht="24.95" customHeight="1" x14ac:dyDescent="0.2">
      <c r="A149" s="92">
        <v>24</v>
      </c>
      <c r="B149" s="91" t="s">
        <v>224</v>
      </c>
      <c r="C149" s="91" t="s">
        <v>273</v>
      </c>
      <c r="D149" s="93" t="s">
        <v>35</v>
      </c>
      <c r="E149" s="91" t="s">
        <v>19</v>
      </c>
      <c r="F149" s="56">
        <v>1</v>
      </c>
      <c r="G149" s="94"/>
      <c r="H149" s="94">
        <v>33</v>
      </c>
      <c r="I149" s="94">
        <f t="shared" si="77"/>
        <v>0</v>
      </c>
      <c r="J149" s="94">
        <f>IF(E149="Муниципальная",I149,IF(E149="Частная",0))</f>
        <v>0</v>
      </c>
      <c r="K149" s="94">
        <f>IF(E149="Муниципальная",0,IF(E149="Частная",I149))</f>
        <v>0</v>
      </c>
      <c r="L149" s="93">
        <f t="shared" si="78"/>
        <v>0</v>
      </c>
      <c r="M149" s="93">
        <f t="shared" si="78"/>
        <v>0</v>
      </c>
      <c r="N149" s="93">
        <f t="shared" si="78"/>
        <v>0</v>
      </c>
      <c r="O149" s="93">
        <v>0</v>
      </c>
      <c r="P149" s="93">
        <v>0</v>
      </c>
      <c r="Q149" s="93">
        <f t="shared" si="55"/>
        <v>0</v>
      </c>
      <c r="R149" s="91" t="s">
        <v>53</v>
      </c>
      <c r="S149" s="91" t="s">
        <v>35</v>
      </c>
      <c r="T149" s="35">
        <v>42671</v>
      </c>
      <c r="U149" s="91">
        <v>270</v>
      </c>
      <c r="V149" s="35">
        <v>42675</v>
      </c>
      <c r="W149" s="35">
        <v>43830</v>
      </c>
      <c r="X149" s="91" t="s">
        <v>33</v>
      </c>
      <c r="Y149" s="35" t="s">
        <v>65</v>
      </c>
      <c r="Z149" s="4" t="s">
        <v>302</v>
      </c>
      <c r="AA149" s="4">
        <v>17</v>
      </c>
      <c r="AB149" s="4">
        <v>34.9</v>
      </c>
      <c r="AC149" s="4">
        <v>1</v>
      </c>
      <c r="AD149" s="7">
        <v>0</v>
      </c>
      <c r="AE149" s="7" t="s">
        <v>316</v>
      </c>
      <c r="AF149" s="4"/>
      <c r="AG149" s="4"/>
      <c r="AH149" s="4"/>
      <c r="AI149" s="4"/>
      <c r="AJ149" s="4"/>
      <c r="AK149" s="4"/>
    </row>
    <row r="150" spans="1:37" s="6" customFormat="1" ht="24.95" customHeight="1" x14ac:dyDescent="0.2">
      <c r="A150" s="22">
        <v>24</v>
      </c>
      <c r="B150" s="34" t="s">
        <v>224</v>
      </c>
      <c r="C150" s="34" t="s">
        <v>273</v>
      </c>
      <c r="D150" s="57">
        <f>COUNTA(D148:D149)</f>
        <v>2</v>
      </c>
      <c r="E150" s="34" t="s">
        <v>46</v>
      </c>
      <c r="F150" s="58"/>
      <c r="G150" s="59">
        <v>89.9</v>
      </c>
      <c r="H150" s="59">
        <f t="shared" ref="H150:O150" si="79">SUM(H148:H149)</f>
        <v>89.9</v>
      </c>
      <c r="I150" s="59">
        <f t="shared" si="79"/>
        <v>56.9</v>
      </c>
      <c r="J150" s="59">
        <f t="shared" si="79"/>
        <v>56.9</v>
      </c>
      <c r="K150" s="59">
        <f t="shared" si="79"/>
        <v>0</v>
      </c>
      <c r="L150" s="57">
        <f t="shared" si="79"/>
        <v>1</v>
      </c>
      <c r="M150" s="57">
        <f t="shared" si="79"/>
        <v>1</v>
      </c>
      <c r="N150" s="57">
        <f t="shared" si="79"/>
        <v>0</v>
      </c>
      <c r="O150" s="57">
        <f t="shared" si="79"/>
        <v>7</v>
      </c>
      <c r="P150" s="57">
        <v>7</v>
      </c>
      <c r="Q150" s="57">
        <f t="shared" si="55"/>
        <v>0</v>
      </c>
      <c r="R150" s="73"/>
      <c r="S150" s="34" t="s">
        <v>35</v>
      </c>
      <c r="T150" s="42">
        <v>42671</v>
      </c>
      <c r="U150" s="34">
        <v>270</v>
      </c>
      <c r="V150" s="42">
        <v>42675</v>
      </c>
      <c r="W150" s="42">
        <v>43830</v>
      </c>
      <c r="X150" s="34" t="s">
        <v>33</v>
      </c>
      <c r="Y150" s="42" t="s">
        <v>65</v>
      </c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</row>
    <row r="151" spans="1:37" s="1" customFormat="1" ht="28.5" customHeight="1" x14ac:dyDescent="0.2">
      <c r="A151" s="92">
        <v>25</v>
      </c>
      <c r="B151" s="91" t="s">
        <v>224</v>
      </c>
      <c r="C151" s="91" t="s">
        <v>274</v>
      </c>
      <c r="D151" s="93" t="s">
        <v>31</v>
      </c>
      <c r="E151" s="91" t="s">
        <v>18</v>
      </c>
      <c r="F151" s="56">
        <v>3</v>
      </c>
      <c r="G151" s="94"/>
      <c r="H151" s="94">
        <v>73</v>
      </c>
      <c r="I151" s="94">
        <f t="shared" ref="I151:I154" si="80">IF(R151="Подлежит расселению",H151,IF(R151="Расселено",0,IF(R151="Пустующие",0,IF(R151="В суде",H151))))</f>
        <v>73</v>
      </c>
      <c r="J151" s="94">
        <f>IF(E151="Муниципальная",I151,IF(E151="Частная",0))</f>
        <v>73</v>
      </c>
      <c r="K151" s="94">
        <f>IF(E151="Муниципальная",0,IF(E151="Частная",I151))</f>
        <v>0</v>
      </c>
      <c r="L151" s="93">
        <f t="shared" ref="L151:N154" si="81">IF(I151&gt;0,1,IF(I151=0,0))</f>
        <v>1</v>
      </c>
      <c r="M151" s="93">
        <f t="shared" si="81"/>
        <v>1</v>
      </c>
      <c r="N151" s="93">
        <f t="shared" si="81"/>
        <v>0</v>
      </c>
      <c r="O151" s="93">
        <v>5</v>
      </c>
      <c r="P151" s="93">
        <v>5</v>
      </c>
      <c r="Q151" s="93">
        <f t="shared" si="55"/>
        <v>0</v>
      </c>
      <c r="R151" s="91" t="s">
        <v>32</v>
      </c>
      <c r="S151" s="91" t="s">
        <v>36</v>
      </c>
      <c r="T151" s="35">
        <v>42671</v>
      </c>
      <c r="U151" s="91">
        <v>271</v>
      </c>
      <c r="V151" s="35">
        <v>42675</v>
      </c>
      <c r="W151" s="35">
        <v>43830</v>
      </c>
      <c r="X151" s="91" t="s">
        <v>33</v>
      </c>
      <c r="Y151" s="35" t="s">
        <v>65</v>
      </c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s="1" customFormat="1" ht="24.95" customHeight="1" x14ac:dyDescent="0.2">
      <c r="A152" s="92">
        <v>25</v>
      </c>
      <c r="B152" s="91" t="s">
        <v>224</v>
      </c>
      <c r="C152" s="91" t="s">
        <v>274</v>
      </c>
      <c r="D152" s="93" t="s">
        <v>35</v>
      </c>
      <c r="E152" s="91" t="s">
        <v>18</v>
      </c>
      <c r="F152" s="56">
        <v>2</v>
      </c>
      <c r="G152" s="94"/>
      <c r="H152" s="94">
        <v>44.6</v>
      </c>
      <c r="I152" s="94">
        <f t="shared" si="80"/>
        <v>44.6</v>
      </c>
      <c r="J152" s="94">
        <f>IF(E152="Муниципальная",I152,IF(E152="Частная",0))</f>
        <v>44.6</v>
      </c>
      <c r="K152" s="94">
        <f>IF(E152="Муниципальная",0,IF(E152="Частная",I152))</f>
        <v>0</v>
      </c>
      <c r="L152" s="93">
        <f t="shared" si="81"/>
        <v>1</v>
      </c>
      <c r="M152" s="93">
        <f t="shared" si="81"/>
        <v>1</v>
      </c>
      <c r="N152" s="93">
        <f t="shared" si="81"/>
        <v>0</v>
      </c>
      <c r="O152" s="93">
        <v>2</v>
      </c>
      <c r="P152" s="93">
        <v>2</v>
      </c>
      <c r="Q152" s="93">
        <f t="shared" si="55"/>
        <v>0</v>
      </c>
      <c r="R152" s="91" t="s">
        <v>32</v>
      </c>
      <c r="S152" s="91" t="s">
        <v>36</v>
      </c>
      <c r="T152" s="35">
        <v>42671</v>
      </c>
      <c r="U152" s="91">
        <v>271</v>
      </c>
      <c r="V152" s="35">
        <v>42675</v>
      </c>
      <c r="W152" s="35">
        <v>43830</v>
      </c>
      <c r="X152" s="91" t="s">
        <v>33</v>
      </c>
      <c r="Y152" s="35" t="s">
        <v>65</v>
      </c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s="1" customFormat="1" ht="24.95" customHeight="1" x14ac:dyDescent="0.2">
      <c r="A153" s="92">
        <v>25</v>
      </c>
      <c r="B153" s="91" t="s">
        <v>224</v>
      </c>
      <c r="C153" s="91" t="s">
        <v>274</v>
      </c>
      <c r="D153" s="93" t="s">
        <v>36</v>
      </c>
      <c r="E153" s="91" t="s">
        <v>18</v>
      </c>
      <c r="F153" s="56">
        <v>2</v>
      </c>
      <c r="G153" s="94"/>
      <c r="H153" s="94">
        <v>43.9</v>
      </c>
      <c r="I153" s="94">
        <f t="shared" si="80"/>
        <v>0</v>
      </c>
      <c r="J153" s="94">
        <f>IF(E153="Муниципальная",I153,IF(E153="Частная",0))</f>
        <v>0</v>
      </c>
      <c r="K153" s="94">
        <f>IF(E153="Муниципальная",0,IF(E153="Частная",I153))</f>
        <v>0</v>
      </c>
      <c r="L153" s="93">
        <f t="shared" si="81"/>
        <v>0</v>
      </c>
      <c r="M153" s="93">
        <f t="shared" si="81"/>
        <v>0</v>
      </c>
      <c r="N153" s="93">
        <f t="shared" si="81"/>
        <v>0</v>
      </c>
      <c r="O153" s="93">
        <v>0</v>
      </c>
      <c r="P153" s="93"/>
      <c r="Q153" s="93">
        <f t="shared" si="55"/>
        <v>0</v>
      </c>
      <c r="R153" s="91" t="s">
        <v>67</v>
      </c>
      <c r="S153" s="91" t="s">
        <v>36</v>
      </c>
      <c r="T153" s="35">
        <v>42671</v>
      </c>
      <c r="U153" s="91">
        <v>271</v>
      </c>
      <c r="V153" s="35">
        <v>42675</v>
      </c>
      <c r="W153" s="35">
        <v>43830</v>
      </c>
      <c r="X153" s="91" t="s">
        <v>33</v>
      </c>
      <c r="Y153" s="35" t="s">
        <v>65</v>
      </c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s="1" customFormat="1" ht="24.95" customHeight="1" x14ac:dyDescent="0.2">
      <c r="A154" s="92">
        <v>25</v>
      </c>
      <c r="B154" s="91" t="s">
        <v>224</v>
      </c>
      <c r="C154" s="91" t="s">
        <v>274</v>
      </c>
      <c r="D154" s="93" t="s">
        <v>37</v>
      </c>
      <c r="E154" s="91" t="s">
        <v>18</v>
      </c>
      <c r="F154" s="56">
        <v>2</v>
      </c>
      <c r="G154" s="94"/>
      <c r="H154" s="94">
        <v>37.5</v>
      </c>
      <c r="I154" s="94">
        <f t="shared" si="80"/>
        <v>37.5</v>
      </c>
      <c r="J154" s="94">
        <f>IF(E154="Муниципальная",I154,IF(E154="Частная",0))</f>
        <v>37.5</v>
      </c>
      <c r="K154" s="94">
        <f>IF(E154="Муниципальная",0,IF(E154="Частная",I154))</f>
        <v>0</v>
      </c>
      <c r="L154" s="93">
        <f t="shared" si="81"/>
        <v>1</v>
      </c>
      <c r="M154" s="93">
        <f t="shared" si="81"/>
        <v>1</v>
      </c>
      <c r="N154" s="93">
        <f t="shared" si="81"/>
        <v>0</v>
      </c>
      <c r="O154" s="93">
        <v>2</v>
      </c>
      <c r="P154" s="93">
        <v>2</v>
      </c>
      <c r="Q154" s="93">
        <f t="shared" si="55"/>
        <v>0</v>
      </c>
      <c r="R154" s="91" t="s">
        <v>32</v>
      </c>
      <c r="S154" s="91" t="s">
        <v>36</v>
      </c>
      <c r="T154" s="35">
        <v>42671</v>
      </c>
      <c r="U154" s="91">
        <v>271</v>
      </c>
      <c r="V154" s="35">
        <v>42675</v>
      </c>
      <c r="W154" s="35">
        <v>43830</v>
      </c>
      <c r="X154" s="91" t="s">
        <v>33</v>
      </c>
      <c r="Y154" s="35" t="s">
        <v>65</v>
      </c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s="6" customFormat="1" ht="24.95" customHeight="1" x14ac:dyDescent="0.2">
      <c r="A155" s="22">
        <v>25</v>
      </c>
      <c r="B155" s="34" t="s">
        <v>224</v>
      </c>
      <c r="C155" s="34" t="s">
        <v>274</v>
      </c>
      <c r="D155" s="57">
        <f>COUNTA(D151:D154)</f>
        <v>4</v>
      </c>
      <c r="E155" s="34" t="s">
        <v>46</v>
      </c>
      <c r="F155" s="58"/>
      <c r="G155" s="59">
        <v>234.3</v>
      </c>
      <c r="H155" s="59">
        <f t="shared" ref="H155:O155" si="82">SUM(H151:H154)</f>
        <v>199</v>
      </c>
      <c r="I155" s="59">
        <f t="shared" si="82"/>
        <v>155.1</v>
      </c>
      <c r="J155" s="59">
        <f t="shared" si="82"/>
        <v>155.1</v>
      </c>
      <c r="K155" s="59">
        <f t="shared" si="82"/>
        <v>0</v>
      </c>
      <c r="L155" s="57">
        <f t="shared" si="82"/>
        <v>3</v>
      </c>
      <c r="M155" s="57">
        <f t="shared" si="82"/>
        <v>3</v>
      </c>
      <c r="N155" s="57">
        <f t="shared" si="82"/>
        <v>0</v>
      </c>
      <c r="O155" s="57">
        <f t="shared" si="82"/>
        <v>9</v>
      </c>
      <c r="P155" s="57">
        <v>9</v>
      </c>
      <c r="Q155" s="57">
        <f t="shared" si="55"/>
        <v>0</v>
      </c>
      <c r="R155" s="73"/>
      <c r="S155" s="34" t="s">
        <v>36</v>
      </c>
      <c r="T155" s="42">
        <v>42671</v>
      </c>
      <c r="U155" s="34">
        <v>271</v>
      </c>
      <c r="V155" s="42">
        <v>42675</v>
      </c>
      <c r="W155" s="42">
        <v>43830</v>
      </c>
      <c r="X155" s="34" t="s">
        <v>33</v>
      </c>
      <c r="Y155" s="42" t="s">
        <v>65</v>
      </c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</row>
    <row r="156" spans="1:37" s="1" customFormat="1" ht="24.95" customHeight="1" x14ac:dyDescent="0.2">
      <c r="A156" s="92">
        <v>26</v>
      </c>
      <c r="B156" s="91" t="s">
        <v>224</v>
      </c>
      <c r="C156" s="91" t="s">
        <v>275</v>
      </c>
      <c r="D156" s="93" t="s">
        <v>31</v>
      </c>
      <c r="E156" s="91" t="s">
        <v>18</v>
      </c>
      <c r="F156" s="56">
        <v>2</v>
      </c>
      <c r="G156" s="94"/>
      <c r="H156" s="94">
        <v>58.5</v>
      </c>
      <c r="I156" s="94">
        <f t="shared" ref="I156:I159" si="83">IF(R156="Подлежит расселению",H156,IF(R156="Расселено",0,IF(R156="Пустующие",0,IF(R156="В суде",H156))))</f>
        <v>58.5</v>
      </c>
      <c r="J156" s="94">
        <f>IF(E156="Муниципальная",I156,IF(E156="Частная",0))</f>
        <v>58.5</v>
      </c>
      <c r="K156" s="94">
        <f>IF(E156="Муниципальная",0,IF(E156="Частная",I156))</f>
        <v>0</v>
      </c>
      <c r="L156" s="93">
        <f t="shared" ref="L156:N159" si="84">IF(I156&gt;0,1,IF(I156=0,0))</f>
        <v>1</v>
      </c>
      <c r="M156" s="93">
        <f t="shared" si="84"/>
        <v>1</v>
      </c>
      <c r="N156" s="93">
        <f t="shared" si="84"/>
        <v>0</v>
      </c>
      <c r="O156" s="93">
        <v>4</v>
      </c>
      <c r="P156" s="93"/>
      <c r="Q156" s="93">
        <f t="shared" si="55"/>
        <v>4</v>
      </c>
      <c r="R156" s="91" t="s">
        <v>32</v>
      </c>
      <c r="S156" s="91">
        <v>7</v>
      </c>
      <c r="T156" s="35">
        <v>42671</v>
      </c>
      <c r="U156" s="91">
        <v>275</v>
      </c>
      <c r="V156" s="35">
        <v>42675</v>
      </c>
      <c r="W156" s="35">
        <v>43830</v>
      </c>
      <c r="X156" s="91" t="s">
        <v>33</v>
      </c>
      <c r="Y156" s="35" t="s">
        <v>65</v>
      </c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s="1" customFormat="1" ht="24.95" customHeight="1" x14ac:dyDescent="0.2">
      <c r="A157" s="92">
        <v>26</v>
      </c>
      <c r="B157" s="91" t="s">
        <v>224</v>
      </c>
      <c r="C157" s="91" t="s">
        <v>275</v>
      </c>
      <c r="D157" s="93" t="s">
        <v>35</v>
      </c>
      <c r="E157" s="91" t="s">
        <v>18</v>
      </c>
      <c r="F157" s="56">
        <v>3</v>
      </c>
      <c r="G157" s="94"/>
      <c r="H157" s="94">
        <v>57.2</v>
      </c>
      <c r="I157" s="94">
        <f t="shared" si="83"/>
        <v>57.2</v>
      </c>
      <c r="J157" s="94">
        <f>IF(E157="Муниципальная",I157,IF(E157="Частная",0))</f>
        <v>57.2</v>
      </c>
      <c r="K157" s="94">
        <f>IF(E157="Муниципальная",0,IF(E157="Частная",I157))</f>
        <v>0</v>
      </c>
      <c r="L157" s="93">
        <f t="shared" si="84"/>
        <v>1</v>
      </c>
      <c r="M157" s="93">
        <f t="shared" si="84"/>
        <v>1</v>
      </c>
      <c r="N157" s="93">
        <f t="shared" si="84"/>
        <v>0</v>
      </c>
      <c r="O157" s="93">
        <v>2</v>
      </c>
      <c r="P157" s="93">
        <v>2</v>
      </c>
      <c r="Q157" s="93">
        <f t="shared" si="55"/>
        <v>0</v>
      </c>
      <c r="R157" s="91" t="s">
        <v>32</v>
      </c>
      <c r="S157" s="91">
        <v>7</v>
      </c>
      <c r="T157" s="35">
        <v>42671</v>
      </c>
      <c r="U157" s="91">
        <v>275</v>
      </c>
      <c r="V157" s="35">
        <v>42675</v>
      </c>
      <c r="W157" s="35">
        <v>43830</v>
      </c>
      <c r="X157" s="91" t="s">
        <v>33</v>
      </c>
      <c r="Y157" s="35" t="s">
        <v>65</v>
      </c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s="1" customFormat="1" ht="24.95" customHeight="1" x14ac:dyDescent="0.2">
      <c r="A158" s="92">
        <v>26</v>
      </c>
      <c r="B158" s="91" t="s">
        <v>224</v>
      </c>
      <c r="C158" s="91" t="s">
        <v>275</v>
      </c>
      <c r="D158" s="93" t="s">
        <v>36</v>
      </c>
      <c r="E158" s="91" t="s">
        <v>19</v>
      </c>
      <c r="F158" s="56">
        <v>2</v>
      </c>
      <c r="G158" s="94"/>
      <c r="H158" s="94">
        <v>36.6</v>
      </c>
      <c r="I158" s="94">
        <f t="shared" si="83"/>
        <v>36.6</v>
      </c>
      <c r="J158" s="94">
        <f>IF(E158="Муниципальная",I158,IF(E158="Частная",0))</f>
        <v>0</v>
      </c>
      <c r="K158" s="94">
        <f>IF(E158="Муниципальная",0,IF(E158="Частная",I158))</f>
        <v>36.6</v>
      </c>
      <c r="L158" s="93">
        <f t="shared" si="84"/>
        <v>1</v>
      </c>
      <c r="M158" s="93">
        <f t="shared" si="84"/>
        <v>0</v>
      </c>
      <c r="N158" s="93">
        <f t="shared" si="84"/>
        <v>1</v>
      </c>
      <c r="O158" s="93">
        <v>5</v>
      </c>
      <c r="P158" s="93">
        <v>5</v>
      </c>
      <c r="Q158" s="93">
        <f t="shared" si="55"/>
        <v>0</v>
      </c>
      <c r="R158" s="91" t="s">
        <v>32</v>
      </c>
      <c r="S158" s="91">
        <v>7</v>
      </c>
      <c r="T158" s="35">
        <v>42671</v>
      </c>
      <c r="U158" s="91">
        <v>275</v>
      </c>
      <c r="V158" s="35">
        <v>42675</v>
      </c>
      <c r="W158" s="35">
        <v>43830</v>
      </c>
      <c r="X158" s="91" t="s">
        <v>33</v>
      </c>
      <c r="Y158" s="35" t="s">
        <v>65</v>
      </c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s="1" customFormat="1" ht="24.95" customHeight="1" x14ac:dyDescent="0.2">
      <c r="A159" s="92">
        <v>26</v>
      </c>
      <c r="B159" s="91" t="s">
        <v>224</v>
      </c>
      <c r="C159" s="91" t="s">
        <v>275</v>
      </c>
      <c r="D159" s="93" t="s">
        <v>37</v>
      </c>
      <c r="E159" s="91" t="s">
        <v>19</v>
      </c>
      <c r="F159" s="56">
        <v>2</v>
      </c>
      <c r="G159" s="94"/>
      <c r="H159" s="94">
        <v>37.5</v>
      </c>
      <c r="I159" s="94">
        <f t="shared" si="83"/>
        <v>37.5</v>
      </c>
      <c r="J159" s="94">
        <f>IF(E159="Муниципальная",I159,IF(E159="Частная",0))</f>
        <v>0</v>
      </c>
      <c r="K159" s="94">
        <f>IF(E159="Муниципальная",0,IF(E159="Частная",I159))</f>
        <v>37.5</v>
      </c>
      <c r="L159" s="93">
        <f t="shared" si="84"/>
        <v>1</v>
      </c>
      <c r="M159" s="93">
        <f t="shared" si="84"/>
        <v>0</v>
      </c>
      <c r="N159" s="93">
        <f t="shared" si="84"/>
        <v>1</v>
      </c>
      <c r="O159" s="93">
        <v>2</v>
      </c>
      <c r="P159" s="93">
        <v>2</v>
      </c>
      <c r="Q159" s="93">
        <f t="shared" si="55"/>
        <v>0</v>
      </c>
      <c r="R159" s="91" t="s">
        <v>32</v>
      </c>
      <c r="S159" s="91">
        <v>7</v>
      </c>
      <c r="T159" s="35">
        <v>42671</v>
      </c>
      <c r="U159" s="91">
        <v>275</v>
      </c>
      <c r="V159" s="35">
        <v>42675</v>
      </c>
      <c r="W159" s="35">
        <v>43830</v>
      </c>
      <c r="X159" s="91" t="s">
        <v>33</v>
      </c>
      <c r="Y159" s="35" t="s">
        <v>65</v>
      </c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s="6" customFormat="1" ht="24.95" customHeight="1" x14ac:dyDescent="0.2">
      <c r="A160" s="22">
        <v>26</v>
      </c>
      <c r="B160" s="34" t="s">
        <v>224</v>
      </c>
      <c r="C160" s="34" t="s">
        <v>275</v>
      </c>
      <c r="D160" s="57">
        <f>COUNTA(D156:D159)</f>
        <v>4</v>
      </c>
      <c r="E160" s="34" t="s">
        <v>46</v>
      </c>
      <c r="F160" s="58"/>
      <c r="G160" s="59">
        <v>189.8</v>
      </c>
      <c r="H160" s="59">
        <f t="shared" ref="H160:O160" si="85">SUM(H156:H159)</f>
        <v>189.8</v>
      </c>
      <c r="I160" s="59">
        <f t="shared" si="85"/>
        <v>189.8</v>
      </c>
      <c r="J160" s="59">
        <f t="shared" si="85"/>
        <v>115.7</v>
      </c>
      <c r="K160" s="59">
        <f t="shared" si="85"/>
        <v>74.099999999999994</v>
      </c>
      <c r="L160" s="57">
        <f t="shared" si="85"/>
        <v>4</v>
      </c>
      <c r="M160" s="57">
        <f t="shared" si="85"/>
        <v>2</v>
      </c>
      <c r="N160" s="57">
        <f t="shared" si="85"/>
        <v>2</v>
      </c>
      <c r="O160" s="57">
        <f t="shared" si="85"/>
        <v>13</v>
      </c>
      <c r="P160" s="57">
        <v>9</v>
      </c>
      <c r="Q160" s="57">
        <v>4</v>
      </c>
      <c r="R160" s="73"/>
      <c r="S160" s="34">
        <v>7</v>
      </c>
      <c r="T160" s="42">
        <v>42671</v>
      </c>
      <c r="U160" s="34">
        <v>275</v>
      </c>
      <c r="V160" s="42">
        <v>42675</v>
      </c>
      <c r="W160" s="42">
        <v>43830</v>
      </c>
      <c r="X160" s="34" t="s">
        <v>33</v>
      </c>
      <c r="Y160" s="42" t="s">
        <v>65</v>
      </c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</row>
    <row r="161" spans="1:37" s="1" customFormat="1" ht="24.95" customHeight="1" x14ac:dyDescent="0.2">
      <c r="A161" s="92">
        <v>27</v>
      </c>
      <c r="B161" s="91" t="s">
        <v>224</v>
      </c>
      <c r="C161" s="91" t="s">
        <v>276</v>
      </c>
      <c r="D161" s="93" t="s">
        <v>31</v>
      </c>
      <c r="E161" s="91" t="s">
        <v>18</v>
      </c>
      <c r="F161" s="56">
        <v>2</v>
      </c>
      <c r="G161" s="94"/>
      <c r="H161" s="94">
        <v>38</v>
      </c>
      <c r="I161" s="94">
        <f t="shared" ref="I161:I164" si="86">IF(R161="Подлежит расселению",H161,IF(R161="Расселено",0,IF(R161="Пустующие",0,IF(R161="В суде",H161))))</f>
        <v>38</v>
      </c>
      <c r="J161" s="94">
        <f>IF(E161="Муниципальная",I161,IF(E161="Частная",0))</f>
        <v>38</v>
      </c>
      <c r="K161" s="94">
        <f>IF(E161="Муниципальная",0,IF(E161="Частная",I161))</f>
        <v>0</v>
      </c>
      <c r="L161" s="93">
        <f>IF(I161&gt;0,1,IF(I161=0,0))</f>
        <v>1</v>
      </c>
      <c r="M161" s="93">
        <f t="shared" ref="L161:N164" si="87">IF(J161&gt;0,1,IF(J161=0,0))</f>
        <v>1</v>
      </c>
      <c r="N161" s="93">
        <f t="shared" si="87"/>
        <v>0</v>
      </c>
      <c r="O161" s="93">
        <v>2</v>
      </c>
      <c r="P161" s="93">
        <v>2</v>
      </c>
      <c r="Q161" s="93">
        <f t="shared" si="55"/>
        <v>0</v>
      </c>
      <c r="R161" s="91" t="s">
        <v>32</v>
      </c>
      <c r="S161" s="91" t="s">
        <v>38</v>
      </c>
      <c r="T161" s="35">
        <v>42671</v>
      </c>
      <c r="U161" s="91">
        <v>273</v>
      </c>
      <c r="V161" s="35">
        <v>42675</v>
      </c>
      <c r="W161" s="35">
        <v>43830</v>
      </c>
      <c r="X161" s="91" t="s">
        <v>33</v>
      </c>
      <c r="Y161" s="35" t="s">
        <v>65</v>
      </c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s="1" customFormat="1" ht="24.95" customHeight="1" x14ac:dyDescent="0.2">
      <c r="A162" s="92">
        <v>27</v>
      </c>
      <c r="B162" s="91" t="s">
        <v>224</v>
      </c>
      <c r="C162" s="91" t="s">
        <v>276</v>
      </c>
      <c r="D162" s="93" t="s">
        <v>35</v>
      </c>
      <c r="E162" s="91" t="s">
        <v>18</v>
      </c>
      <c r="F162" s="56">
        <v>2</v>
      </c>
      <c r="G162" s="94"/>
      <c r="H162" s="94">
        <v>37.5</v>
      </c>
      <c r="I162" s="94">
        <f t="shared" si="86"/>
        <v>37.5</v>
      </c>
      <c r="J162" s="94">
        <f>IF(E162="Муниципальная",I162,IF(E162="Частная",0))</f>
        <v>37.5</v>
      </c>
      <c r="K162" s="94">
        <f>IF(E162="Муниципальная",0,IF(E162="Частная",I162))</f>
        <v>0</v>
      </c>
      <c r="L162" s="93">
        <f t="shared" si="87"/>
        <v>1</v>
      </c>
      <c r="M162" s="93">
        <f t="shared" si="87"/>
        <v>1</v>
      </c>
      <c r="N162" s="93">
        <f t="shared" si="87"/>
        <v>0</v>
      </c>
      <c r="O162" s="93">
        <v>4</v>
      </c>
      <c r="P162" s="93">
        <v>4</v>
      </c>
      <c r="Q162" s="93">
        <f t="shared" si="55"/>
        <v>0</v>
      </c>
      <c r="R162" s="91" t="s">
        <v>32</v>
      </c>
      <c r="S162" s="91" t="s">
        <v>38</v>
      </c>
      <c r="T162" s="35">
        <v>42671</v>
      </c>
      <c r="U162" s="91">
        <v>273</v>
      </c>
      <c r="V162" s="35">
        <v>42675</v>
      </c>
      <c r="W162" s="35">
        <v>43830</v>
      </c>
      <c r="X162" s="91" t="s">
        <v>33</v>
      </c>
      <c r="Y162" s="35" t="s">
        <v>65</v>
      </c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s="1" customFormat="1" ht="24.95" customHeight="1" x14ac:dyDescent="0.2">
      <c r="A163" s="92">
        <v>27</v>
      </c>
      <c r="B163" s="91" t="s">
        <v>224</v>
      </c>
      <c r="C163" s="91" t="s">
        <v>276</v>
      </c>
      <c r="D163" s="93" t="s">
        <v>36</v>
      </c>
      <c r="E163" s="91" t="s">
        <v>18</v>
      </c>
      <c r="F163" s="56">
        <v>2</v>
      </c>
      <c r="G163" s="94"/>
      <c r="H163" s="94">
        <v>39.6</v>
      </c>
      <c r="I163" s="94">
        <f t="shared" si="86"/>
        <v>39.6</v>
      </c>
      <c r="J163" s="94">
        <f>IF(E163="Муниципальная",I163,IF(E163="Частная",0))</f>
        <v>39.6</v>
      </c>
      <c r="K163" s="94">
        <f>IF(E163="Муниципальная",0,IF(E163="Частная",I163))</f>
        <v>0</v>
      </c>
      <c r="L163" s="93">
        <f t="shared" si="87"/>
        <v>1</v>
      </c>
      <c r="M163" s="93">
        <f t="shared" si="87"/>
        <v>1</v>
      </c>
      <c r="N163" s="93">
        <f t="shared" si="87"/>
        <v>0</v>
      </c>
      <c r="O163" s="93">
        <v>1</v>
      </c>
      <c r="P163" s="93">
        <v>1</v>
      </c>
      <c r="Q163" s="93">
        <f t="shared" si="55"/>
        <v>0</v>
      </c>
      <c r="R163" s="91" t="s">
        <v>32</v>
      </c>
      <c r="S163" s="91" t="s">
        <v>38</v>
      </c>
      <c r="T163" s="35">
        <v>42671</v>
      </c>
      <c r="U163" s="91">
        <v>273</v>
      </c>
      <c r="V163" s="35">
        <v>42675</v>
      </c>
      <c r="W163" s="35">
        <v>43830</v>
      </c>
      <c r="X163" s="91" t="s">
        <v>33</v>
      </c>
      <c r="Y163" s="35" t="s">
        <v>65</v>
      </c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s="1" customFormat="1" ht="24.95" customHeight="1" x14ac:dyDescent="0.2">
      <c r="A164" s="92">
        <v>27</v>
      </c>
      <c r="B164" s="91" t="s">
        <v>224</v>
      </c>
      <c r="C164" s="91" t="s">
        <v>276</v>
      </c>
      <c r="D164" s="93" t="s">
        <v>37</v>
      </c>
      <c r="E164" s="91" t="s">
        <v>18</v>
      </c>
      <c r="F164" s="56">
        <v>2</v>
      </c>
      <c r="G164" s="94"/>
      <c r="H164" s="94">
        <v>35.9</v>
      </c>
      <c r="I164" s="94">
        <f t="shared" si="86"/>
        <v>35.9</v>
      </c>
      <c r="J164" s="94">
        <f>IF(E164="Муниципальная",I164,IF(E164="Частная",0))</f>
        <v>35.9</v>
      </c>
      <c r="K164" s="94">
        <f>IF(E164="Муниципальная",0,IF(E164="Частная",I164))</f>
        <v>0</v>
      </c>
      <c r="L164" s="93">
        <f t="shared" si="87"/>
        <v>1</v>
      </c>
      <c r="M164" s="93">
        <f t="shared" si="87"/>
        <v>1</v>
      </c>
      <c r="N164" s="93">
        <f t="shared" si="87"/>
        <v>0</v>
      </c>
      <c r="O164" s="93">
        <v>2</v>
      </c>
      <c r="P164" s="93">
        <v>2</v>
      </c>
      <c r="Q164" s="93">
        <f t="shared" si="55"/>
        <v>0</v>
      </c>
      <c r="R164" s="91" t="s">
        <v>32</v>
      </c>
      <c r="S164" s="91" t="s">
        <v>38</v>
      </c>
      <c r="T164" s="35">
        <v>42671</v>
      </c>
      <c r="U164" s="91">
        <v>273</v>
      </c>
      <c r="V164" s="35">
        <v>42675</v>
      </c>
      <c r="W164" s="35">
        <v>43830</v>
      </c>
      <c r="X164" s="91" t="s">
        <v>33</v>
      </c>
      <c r="Y164" s="35" t="s">
        <v>65</v>
      </c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s="6" customFormat="1" ht="24.95" customHeight="1" x14ac:dyDescent="0.2">
      <c r="A165" s="22">
        <v>27</v>
      </c>
      <c r="B165" s="34" t="s">
        <v>224</v>
      </c>
      <c r="C165" s="34" t="s">
        <v>276</v>
      </c>
      <c r="D165" s="57">
        <f>COUNTA(D161:D164)</f>
        <v>4</v>
      </c>
      <c r="E165" s="34" t="s">
        <v>46</v>
      </c>
      <c r="F165" s="58"/>
      <c r="G165" s="59">
        <v>151</v>
      </c>
      <c r="H165" s="59">
        <f t="shared" ref="H165:O165" si="88">SUM(H161:H164)</f>
        <v>151</v>
      </c>
      <c r="I165" s="59">
        <f t="shared" si="88"/>
        <v>151</v>
      </c>
      <c r="J165" s="59">
        <f t="shared" si="88"/>
        <v>151</v>
      </c>
      <c r="K165" s="59">
        <f t="shared" si="88"/>
        <v>0</v>
      </c>
      <c r="L165" s="57">
        <f t="shared" si="88"/>
        <v>4</v>
      </c>
      <c r="M165" s="57">
        <f t="shared" si="88"/>
        <v>4</v>
      </c>
      <c r="N165" s="57">
        <f t="shared" si="88"/>
        <v>0</v>
      </c>
      <c r="O165" s="57">
        <f t="shared" si="88"/>
        <v>9</v>
      </c>
      <c r="P165" s="57">
        <v>9</v>
      </c>
      <c r="Q165" s="57">
        <v>0</v>
      </c>
      <c r="R165" s="73"/>
      <c r="S165" s="34" t="s">
        <v>38</v>
      </c>
      <c r="T165" s="42">
        <v>42671</v>
      </c>
      <c r="U165" s="34">
        <v>273</v>
      </c>
      <c r="V165" s="42">
        <v>42675</v>
      </c>
      <c r="W165" s="42">
        <v>43830</v>
      </c>
      <c r="X165" s="34" t="s">
        <v>33</v>
      </c>
      <c r="Y165" s="42" t="s">
        <v>65</v>
      </c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</row>
    <row r="166" spans="1:37" s="1" customFormat="1" ht="24.95" customHeight="1" x14ac:dyDescent="0.2">
      <c r="A166" s="92">
        <v>28</v>
      </c>
      <c r="B166" s="91" t="s">
        <v>224</v>
      </c>
      <c r="C166" s="91" t="s">
        <v>290</v>
      </c>
      <c r="D166" s="93" t="s">
        <v>31</v>
      </c>
      <c r="E166" s="91" t="s">
        <v>19</v>
      </c>
      <c r="F166" s="56">
        <v>2</v>
      </c>
      <c r="G166" s="94"/>
      <c r="H166" s="94">
        <f>I166</f>
        <v>64.8</v>
      </c>
      <c r="I166" s="94">
        <f>J166+K166</f>
        <v>64.8</v>
      </c>
      <c r="J166" s="94">
        <v>0</v>
      </c>
      <c r="K166" s="94">
        <v>64.8</v>
      </c>
      <c r="L166" s="93">
        <f>IF(I166&gt;0,1,IF(I166=0,0))</f>
        <v>1</v>
      </c>
      <c r="M166" s="93">
        <v>0</v>
      </c>
      <c r="N166" s="93">
        <v>1</v>
      </c>
      <c r="O166" s="93">
        <f>P166+Q166</f>
        <v>2</v>
      </c>
      <c r="P166" s="93">
        <v>2</v>
      </c>
      <c r="Q166" s="93"/>
      <c r="R166" s="91" t="s">
        <v>32</v>
      </c>
      <c r="S166" s="91">
        <v>1</v>
      </c>
      <c r="T166" s="35">
        <v>43132</v>
      </c>
      <c r="U166" s="91">
        <v>22</v>
      </c>
      <c r="V166" s="35">
        <v>43133</v>
      </c>
      <c r="W166" s="35">
        <v>43830</v>
      </c>
      <c r="X166" s="91" t="s">
        <v>33</v>
      </c>
      <c r="Y166" s="35" t="s">
        <v>65</v>
      </c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s="1" customFormat="1" ht="24.95" customHeight="1" x14ac:dyDescent="0.2">
      <c r="A167" s="92">
        <v>28</v>
      </c>
      <c r="B167" s="91" t="s">
        <v>224</v>
      </c>
      <c r="C167" s="91" t="s">
        <v>290</v>
      </c>
      <c r="D167" s="93" t="s">
        <v>35</v>
      </c>
      <c r="E167" s="91" t="s">
        <v>18</v>
      </c>
      <c r="F167" s="56">
        <v>2</v>
      </c>
      <c r="G167" s="94"/>
      <c r="H167" s="94">
        <f t="shared" ref="H167:H169" si="89">I167</f>
        <v>61.5</v>
      </c>
      <c r="I167" s="94">
        <f t="shared" ref="I167:I169" si="90">J167+K167</f>
        <v>61.5</v>
      </c>
      <c r="J167" s="94">
        <v>61.5</v>
      </c>
      <c r="K167" s="94">
        <v>0</v>
      </c>
      <c r="L167" s="93">
        <f t="shared" ref="L167:L169" si="91">IF(I167&gt;0,1,IF(I167=0,0))</f>
        <v>1</v>
      </c>
      <c r="M167" s="93">
        <v>1</v>
      </c>
      <c r="N167" s="93">
        <v>0</v>
      </c>
      <c r="O167" s="93">
        <f t="shared" ref="O167:O169" si="92">P167+Q167</f>
        <v>2</v>
      </c>
      <c r="P167" s="93">
        <v>2</v>
      </c>
      <c r="Q167" s="93"/>
      <c r="R167" s="91" t="s">
        <v>32</v>
      </c>
      <c r="S167" s="91">
        <v>1</v>
      </c>
      <c r="T167" s="35">
        <v>43132</v>
      </c>
      <c r="U167" s="91">
        <v>22</v>
      </c>
      <c r="V167" s="35">
        <v>43133</v>
      </c>
      <c r="W167" s="35">
        <v>43830</v>
      </c>
      <c r="X167" s="91" t="s">
        <v>33</v>
      </c>
      <c r="Y167" s="35" t="s">
        <v>65</v>
      </c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s="1" customFormat="1" ht="24.95" customHeight="1" x14ac:dyDescent="0.2">
      <c r="A168" s="92">
        <v>28</v>
      </c>
      <c r="B168" s="91" t="s">
        <v>224</v>
      </c>
      <c r="C168" s="91" t="s">
        <v>290</v>
      </c>
      <c r="D168" s="93" t="s">
        <v>36</v>
      </c>
      <c r="E168" s="91" t="s">
        <v>19</v>
      </c>
      <c r="F168" s="56">
        <v>2</v>
      </c>
      <c r="G168" s="94"/>
      <c r="H168" s="94">
        <f t="shared" si="89"/>
        <v>44.1</v>
      </c>
      <c r="I168" s="94">
        <f t="shared" si="90"/>
        <v>44.1</v>
      </c>
      <c r="J168" s="94">
        <v>0</v>
      </c>
      <c r="K168" s="94">
        <v>44.1</v>
      </c>
      <c r="L168" s="93">
        <f t="shared" si="91"/>
        <v>1</v>
      </c>
      <c r="M168" s="93">
        <v>0</v>
      </c>
      <c r="N168" s="93">
        <v>1</v>
      </c>
      <c r="O168" s="93">
        <f t="shared" si="92"/>
        <v>4</v>
      </c>
      <c r="P168" s="93">
        <v>4</v>
      </c>
      <c r="Q168" s="93"/>
      <c r="R168" s="91" t="s">
        <v>32</v>
      </c>
      <c r="S168" s="91">
        <v>1</v>
      </c>
      <c r="T168" s="35">
        <v>43132</v>
      </c>
      <c r="U168" s="91">
        <v>22</v>
      </c>
      <c r="V168" s="35">
        <v>43133</v>
      </c>
      <c r="W168" s="35">
        <v>43830</v>
      </c>
      <c r="X168" s="91" t="s">
        <v>33</v>
      </c>
      <c r="Y168" s="35" t="s">
        <v>65</v>
      </c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s="1" customFormat="1" ht="24.95" customHeight="1" x14ac:dyDescent="0.2">
      <c r="A169" s="92">
        <v>28</v>
      </c>
      <c r="B169" s="91" t="s">
        <v>224</v>
      </c>
      <c r="C169" s="91" t="s">
        <v>290</v>
      </c>
      <c r="D169" s="93" t="s">
        <v>37</v>
      </c>
      <c r="E169" s="91" t="s">
        <v>18</v>
      </c>
      <c r="F169" s="56">
        <v>4</v>
      </c>
      <c r="G169" s="94"/>
      <c r="H169" s="94">
        <f t="shared" si="89"/>
        <v>44.9</v>
      </c>
      <c r="I169" s="94">
        <f t="shared" si="90"/>
        <v>44.9</v>
      </c>
      <c r="J169" s="94">
        <v>44.9</v>
      </c>
      <c r="K169" s="94">
        <v>0</v>
      </c>
      <c r="L169" s="93">
        <f t="shared" si="91"/>
        <v>1</v>
      </c>
      <c r="M169" s="93">
        <v>1</v>
      </c>
      <c r="N169" s="93">
        <v>0</v>
      </c>
      <c r="O169" s="93">
        <f t="shared" si="92"/>
        <v>1</v>
      </c>
      <c r="P169" s="93">
        <v>1</v>
      </c>
      <c r="Q169" s="93"/>
      <c r="R169" s="91" t="s">
        <v>32</v>
      </c>
      <c r="S169" s="91">
        <v>1</v>
      </c>
      <c r="T169" s="35">
        <v>43132</v>
      </c>
      <c r="U169" s="91">
        <v>22</v>
      </c>
      <c r="V169" s="35">
        <v>43133</v>
      </c>
      <c r="W169" s="35">
        <v>43830</v>
      </c>
      <c r="X169" s="91" t="s">
        <v>33</v>
      </c>
      <c r="Y169" s="35" t="s">
        <v>65</v>
      </c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s="6" customFormat="1" ht="24.95" customHeight="1" x14ac:dyDescent="0.2">
      <c r="A170" s="22">
        <v>28</v>
      </c>
      <c r="B170" s="34" t="s">
        <v>224</v>
      </c>
      <c r="C170" s="34" t="s">
        <v>290</v>
      </c>
      <c r="D170" s="57">
        <f>COUNTA(D166:D169)</f>
        <v>4</v>
      </c>
      <c r="E170" s="34" t="s">
        <v>46</v>
      </c>
      <c r="F170" s="58"/>
      <c r="G170" s="59">
        <v>215.3</v>
      </c>
      <c r="H170" s="59">
        <f t="shared" ref="H170:O170" si="93">SUM(H166:H169)</f>
        <v>215.3</v>
      </c>
      <c r="I170" s="59">
        <f t="shared" si="93"/>
        <v>215.3</v>
      </c>
      <c r="J170" s="59">
        <f t="shared" si="93"/>
        <v>106.4</v>
      </c>
      <c r="K170" s="59">
        <f t="shared" si="93"/>
        <v>108.9</v>
      </c>
      <c r="L170" s="57">
        <f t="shared" si="93"/>
        <v>4</v>
      </c>
      <c r="M170" s="57">
        <f t="shared" si="93"/>
        <v>2</v>
      </c>
      <c r="N170" s="57">
        <f t="shared" si="93"/>
        <v>2</v>
      </c>
      <c r="O170" s="57">
        <f t="shared" si="93"/>
        <v>9</v>
      </c>
      <c r="P170" s="57">
        <v>9</v>
      </c>
      <c r="Q170" s="57">
        <f t="shared" ref="Q170" si="94">O170-P170</f>
        <v>0</v>
      </c>
      <c r="R170" s="73"/>
      <c r="S170" s="34" t="s">
        <v>38</v>
      </c>
      <c r="T170" s="42">
        <v>42671</v>
      </c>
      <c r="U170" s="34">
        <v>22</v>
      </c>
      <c r="V170" s="42">
        <v>43133</v>
      </c>
      <c r="W170" s="42">
        <v>43830</v>
      </c>
      <c r="X170" s="34" t="s">
        <v>33</v>
      </c>
      <c r="Y170" s="42" t="s">
        <v>65</v>
      </c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</row>
    <row r="171" spans="1:37" s="1" customFormat="1" ht="24.95" customHeight="1" x14ac:dyDescent="0.2">
      <c r="A171" s="92">
        <v>29</v>
      </c>
      <c r="B171" s="91" t="s">
        <v>224</v>
      </c>
      <c r="C171" s="91" t="s">
        <v>291</v>
      </c>
      <c r="D171" s="93" t="s">
        <v>31</v>
      </c>
      <c r="E171" s="91" t="s">
        <v>18</v>
      </c>
      <c r="F171" s="56">
        <v>3</v>
      </c>
      <c r="G171" s="94"/>
      <c r="H171" s="94">
        <v>67.099999999999994</v>
      </c>
      <c r="I171" s="94">
        <v>0</v>
      </c>
      <c r="J171" s="94">
        <v>0</v>
      </c>
      <c r="K171" s="94">
        <v>0</v>
      </c>
      <c r="L171" s="93">
        <f>IF(I171&gt;0,1,IF(I171=0,0))</f>
        <v>0</v>
      </c>
      <c r="M171" s="93">
        <v>0</v>
      </c>
      <c r="N171" s="93">
        <v>0</v>
      </c>
      <c r="O171" s="93">
        <v>0</v>
      </c>
      <c r="P171" s="93">
        <v>0</v>
      </c>
      <c r="Q171" s="93"/>
      <c r="R171" s="91" t="s">
        <v>67</v>
      </c>
      <c r="S171" s="91">
        <v>2</v>
      </c>
      <c r="T171" s="35">
        <v>43132</v>
      </c>
      <c r="U171" s="91">
        <v>23</v>
      </c>
      <c r="V171" s="35">
        <v>43133</v>
      </c>
      <c r="W171" s="35">
        <v>43830</v>
      </c>
      <c r="X171" s="91" t="s">
        <v>33</v>
      </c>
      <c r="Y171" s="35" t="s">
        <v>65</v>
      </c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s="1" customFormat="1" ht="24.95" customHeight="1" x14ac:dyDescent="0.2">
      <c r="A172" s="92">
        <v>29</v>
      </c>
      <c r="B172" s="91" t="s">
        <v>224</v>
      </c>
      <c r="C172" s="91" t="s">
        <v>291</v>
      </c>
      <c r="D172" s="93" t="s">
        <v>35</v>
      </c>
      <c r="E172" s="91" t="s">
        <v>19</v>
      </c>
      <c r="F172" s="56">
        <v>3</v>
      </c>
      <c r="G172" s="94"/>
      <c r="H172" s="94">
        <v>71.5</v>
      </c>
      <c r="I172" s="94">
        <v>71.5</v>
      </c>
      <c r="J172" s="94">
        <v>0</v>
      </c>
      <c r="K172" s="94" t="s">
        <v>317</v>
      </c>
      <c r="L172" s="93">
        <f t="shared" ref="L172" si="95">IF(I172&gt;0,1,IF(I172=0,0))</f>
        <v>1</v>
      </c>
      <c r="M172" s="93">
        <v>0</v>
      </c>
      <c r="N172" s="93">
        <v>1</v>
      </c>
      <c r="O172" s="93">
        <f t="shared" ref="O172" si="96">P172+Q172</f>
        <v>2</v>
      </c>
      <c r="P172" s="93">
        <v>2</v>
      </c>
      <c r="Q172" s="93"/>
      <c r="R172" s="91" t="s">
        <v>32</v>
      </c>
      <c r="S172" s="91">
        <v>2</v>
      </c>
      <c r="T172" s="35">
        <v>43132</v>
      </c>
      <c r="U172" s="91">
        <v>23</v>
      </c>
      <c r="V172" s="35">
        <v>43133</v>
      </c>
      <c r="W172" s="35">
        <v>43830</v>
      </c>
      <c r="X172" s="91" t="s">
        <v>33</v>
      </c>
      <c r="Y172" s="35" t="s">
        <v>65</v>
      </c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s="6" customFormat="1" ht="24.95" customHeight="1" x14ac:dyDescent="0.2">
      <c r="A173" s="22">
        <v>29</v>
      </c>
      <c r="B173" s="34" t="s">
        <v>224</v>
      </c>
      <c r="C173" s="34" t="s">
        <v>291</v>
      </c>
      <c r="D173" s="57">
        <f>COUNTA(D171:D172)</f>
        <v>2</v>
      </c>
      <c r="E173" s="34" t="s">
        <v>46</v>
      </c>
      <c r="F173" s="58"/>
      <c r="G173" s="59">
        <v>129.6</v>
      </c>
      <c r="H173" s="59">
        <f t="shared" ref="H173:P173" si="97">SUM(H171:H172)</f>
        <v>138.6</v>
      </c>
      <c r="I173" s="59">
        <f t="shared" si="97"/>
        <v>71.5</v>
      </c>
      <c r="J173" s="59">
        <f t="shared" si="97"/>
        <v>0</v>
      </c>
      <c r="K173" s="59">
        <f t="shared" si="97"/>
        <v>0</v>
      </c>
      <c r="L173" s="57">
        <f t="shared" si="97"/>
        <v>1</v>
      </c>
      <c r="M173" s="57">
        <f t="shared" si="97"/>
        <v>0</v>
      </c>
      <c r="N173" s="57">
        <f t="shared" si="97"/>
        <v>1</v>
      </c>
      <c r="O173" s="57">
        <f t="shared" si="97"/>
        <v>2</v>
      </c>
      <c r="P173" s="57">
        <f t="shared" si="97"/>
        <v>2</v>
      </c>
      <c r="Q173" s="57">
        <f t="shared" ref="Q173" si="98">O173-P173</f>
        <v>0</v>
      </c>
      <c r="R173" s="73"/>
      <c r="S173" s="34" t="s">
        <v>38</v>
      </c>
      <c r="T173" s="42">
        <v>42671</v>
      </c>
      <c r="U173" s="34">
        <v>22</v>
      </c>
      <c r="V173" s="42">
        <v>43133</v>
      </c>
      <c r="W173" s="42">
        <v>43830</v>
      </c>
      <c r="X173" s="34" t="s">
        <v>33</v>
      </c>
      <c r="Y173" s="42" t="s">
        <v>65</v>
      </c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</row>
    <row r="174" spans="1:37" s="1" customFormat="1" ht="24.95" customHeight="1" x14ac:dyDescent="0.2">
      <c r="A174" s="92">
        <v>30</v>
      </c>
      <c r="B174" s="91" t="s">
        <v>224</v>
      </c>
      <c r="C174" s="91" t="s">
        <v>292</v>
      </c>
      <c r="D174" s="93" t="s">
        <v>31</v>
      </c>
      <c r="E174" s="91" t="s">
        <v>19</v>
      </c>
      <c r="F174" s="56">
        <v>3</v>
      </c>
      <c r="G174" s="94"/>
      <c r="H174" s="94">
        <v>54.1</v>
      </c>
      <c r="I174" s="94">
        <v>54.1</v>
      </c>
      <c r="J174" s="94">
        <v>0</v>
      </c>
      <c r="K174" s="94">
        <v>54.1</v>
      </c>
      <c r="L174" s="93">
        <f>IF(I174&gt;0,1,IF(I174=0,0))</f>
        <v>1</v>
      </c>
      <c r="M174" s="93">
        <v>0</v>
      </c>
      <c r="N174" s="93">
        <v>1</v>
      </c>
      <c r="O174" s="93">
        <f>P174+Q174</f>
        <v>3</v>
      </c>
      <c r="P174" s="93">
        <v>3</v>
      </c>
      <c r="Q174" s="93"/>
      <c r="R174" s="91" t="s">
        <v>32</v>
      </c>
      <c r="S174" s="91">
        <v>2</v>
      </c>
      <c r="T174" s="35">
        <v>43132</v>
      </c>
      <c r="U174" s="91">
        <v>23</v>
      </c>
      <c r="V174" s="35">
        <v>43133</v>
      </c>
      <c r="W174" s="35">
        <v>43830</v>
      </c>
      <c r="X174" s="91" t="s">
        <v>33</v>
      </c>
      <c r="Y174" s="35" t="s">
        <v>65</v>
      </c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s="1" customFormat="1" ht="24.95" customHeight="1" x14ac:dyDescent="0.2">
      <c r="A175" s="92">
        <v>30</v>
      </c>
      <c r="B175" s="91" t="s">
        <v>224</v>
      </c>
      <c r="C175" s="91" t="s">
        <v>292</v>
      </c>
      <c r="D175" s="93" t="s">
        <v>35</v>
      </c>
      <c r="E175" s="91" t="s">
        <v>18</v>
      </c>
      <c r="F175" s="56">
        <v>3</v>
      </c>
      <c r="G175" s="94"/>
      <c r="H175" s="94">
        <v>42.4</v>
      </c>
      <c r="I175" s="94">
        <v>42.4</v>
      </c>
      <c r="J175" s="94">
        <v>42.4</v>
      </c>
      <c r="K175" s="94">
        <v>0</v>
      </c>
      <c r="L175" s="93">
        <f t="shared" ref="L175" si="99">IF(I175&gt;0,1,IF(I175=0,0))</f>
        <v>1</v>
      </c>
      <c r="M175" s="93">
        <v>1</v>
      </c>
      <c r="N175" s="93">
        <v>0</v>
      </c>
      <c r="O175" s="93">
        <f t="shared" ref="O175" si="100">P175+Q175</f>
        <v>1</v>
      </c>
      <c r="P175" s="93">
        <v>1</v>
      </c>
      <c r="Q175" s="93"/>
      <c r="R175" s="91" t="s">
        <v>32</v>
      </c>
      <c r="S175" s="91">
        <v>2</v>
      </c>
      <c r="T175" s="35">
        <v>43132</v>
      </c>
      <c r="U175" s="91">
        <v>23</v>
      </c>
      <c r="V175" s="35">
        <v>43133</v>
      </c>
      <c r="W175" s="35">
        <v>43830</v>
      </c>
      <c r="X175" s="91" t="s">
        <v>33</v>
      </c>
      <c r="Y175" s="35" t="s">
        <v>65</v>
      </c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s="6" customFormat="1" ht="24.95" customHeight="1" x14ac:dyDescent="0.2">
      <c r="A176" s="22">
        <v>30</v>
      </c>
      <c r="B176" s="34" t="s">
        <v>224</v>
      </c>
      <c r="C176" s="34" t="s">
        <v>292</v>
      </c>
      <c r="D176" s="57">
        <f>COUNTA(D174:D175)</f>
        <v>2</v>
      </c>
      <c r="E176" s="34" t="s">
        <v>46</v>
      </c>
      <c r="F176" s="58"/>
      <c r="G176" s="59">
        <v>96.5</v>
      </c>
      <c r="H176" s="59">
        <f t="shared" ref="H176:P176" si="101">SUM(H174:H175)</f>
        <v>96.5</v>
      </c>
      <c r="I176" s="59">
        <f t="shared" si="101"/>
        <v>96.5</v>
      </c>
      <c r="J176" s="59">
        <f t="shared" si="101"/>
        <v>42.4</v>
      </c>
      <c r="K176" s="59">
        <f t="shared" si="101"/>
        <v>54.1</v>
      </c>
      <c r="L176" s="57">
        <f t="shared" si="101"/>
        <v>2</v>
      </c>
      <c r="M176" s="57">
        <f t="shared" si="101"/>
        <v>1</v>
      </c>
      <c r="N176" s="57">
        <f t="shared" si="101"/>
        <v>1</v>
      </c>
      <c r="O176" s="57">
        <f t="shared" si="101"/>
        <v>4</v>
      </c>
      <c r="P176" s="57">
        <f t="shared" si="101"/>
        <v>4</v>
      </c>
      <c r="Q176" s="57">
        <f t="shared" ref="Q176" si="102">O176-P176</f>
        <v>0</v>
      </c>
      <c r="R176" s="73"/>
      <c r="S176" s="34" t="s">
        <v>38</v>
      </c>
      <c r="T176" s="42">
        <v>42671</v>
      </c>
      <c r="U176" s="34">
        <v>22</v>
      </c>
      <c r="V176" s="42">
        <v>43133</v>
      </c>
      <c r="W176" s="42">
        <v>43830</v>
      </c>
      <c r="X176" s="34" t="s">
        <v>33</v>
      </c>
      <c r="Y176" s="42" t="s">
        <v>65</v>
      </c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</row>
    <row r="177" spans="1:37" s="9" customFormat="1" ht="24.95" customHeight="1" x14ac:dyDescent="0.2">
      <c r="A177" s="23">
        <v>30</v>
      </c>
      <c r="B177" s="13" t="s">
        <v>224</v>
      </c>
      <c r="C177" s="13" t="s">
        <v>69</v>
      </c>
      <c r="D177" s="61">
        <f>SUMIF($E$17:$E$176,"Итого по дому",D17:D176)</f>
        <v>130</v>
      </c>
      <c r="E177" s="13" t="s">
        <v>46</v>
      </c>
      <c r="F177" s="62"/>
      <c r="G177" s="63">
        <f t="shared" ref="G177:Q177" si="103">SUMIF($E$17:$E$176,"Итого по дому",G17:G176)</f>
        <v>6407.7000000000007</v>
      </c>
      <c r="H177" s="63">
        <f t="shared" si="103"/>
        <v>6135.1</v>
      </c>
      <c r="I177" s="63">
        <f t="shared" si="103"/>
        <v>4110.2000000000007</v>
      </c>
      <c r="J177" s="63">
        <f t="shared" si="103"/>
        <v>2643.7999999999997</v>
      </c>
      <c r="K177" s="63">
        <f t="shared" si="103"/>
        <v>1394.8999999999999</v>
      </c>
      <c r="L177" s="61">
        <f t="shared" si="103"/>
        <v>87</v>
      </c>
      <c r="M177" s="61">
        <f t="shared" si="103"/>
        <v>58</v>
      </c>
      <c r="N177" s="61">
        <f t="shared" si="103"/>
        <v>29</v>
      </c>
      <c r="O177" s="61">
        <f t="shared" si="103"/>
        <v>242</v>
      </c>
      <c r="P177" s="61">
        <f t="shared" si="103"/>
        <v>208</v>
      </c>
      <c r="Q177" s="61">
        <f t="shared" si="103"/>
        <v>31</v>
      </c>
      <c r="R177" s="12"/>
      <c r="S177" s="12"/>
      <c r="T177" s="13"/>
      <c r="U177" s="12"/>
      <c r="V177" s="13"/>
      <c r="W177" s="12"/>
      <c r="X177" s="13"/>
      <c r="Y177" s="13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9" spans="1:37" outlineLevel="1" x14ac:dyDescent="0.25">
      <c r="A179" s="96" t="s">
        <v>299</v>
      </c>
    </row>
  </sheetData>
  <mergeCells count="19">
    <mergeCell ref="A12:W12"/>
    <mergeCell ref="A14:A15"/>
    <mergeCell ref="B14:B15"/>
    <mergeCell ref="C14:C15"/>
    <mergeCell ref="D14:D15"/>
    <mergeCell ref="E14:E15"/>
    <mergeCell ref="F14:F15"/>
    <mergeCell ref="G14:G15"/>
    <mergeCell ref="H14:H15"/>
    <mergeCell ref="I14:K14"/>
    <mergeCell ref="Y14:Y15"/>
    <mergeCell ref="Z14:AE14"/>
    <mergeCell ref="AF14:AK14"/>
    <mergeCell ref="L14:N14"/>
    <mergeCell ref="O14:Q14"/>
    <mergeCell ref="R14:R15"/>
    <mergeCell ref="S14:T14"/>
    <mergeCell ref="U14:W14"/>
    <mergeCell ref="X14:X1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colBreaks count="1" manualBreakCount="1">
    <brk id="25" max="17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view="pageBreakPreview" zoomScale="60" zoomScaleNormal="100" workbookViewId="0">
      <selection activeCell="J37" sqref="J37"/>
    </sheetView>
  </sheetViews>
  <sheetFormatPr defaultRowHeight="15" outlineLevelRow="1" outlineLevelCol="1" x14ac:dyDescent="0.25"/>
  <cols>
    <col min="1" max="1" width="6.7109375" style="21" customWidth="1"/>
    <col min="2" max="2" width="16.140625" style="20" customWidth="1"/>
    <col min="3" max="3" width="24.28515625" style="20" customWidth="1"/>
    <col min="4" max="4" width="11" style="46" customWidth="1"/>
    <col min="5" max="5" width="16.85546875" style="20" customWidth="1" outlineLevel="1"/>
    <col min="6" max="6" width="9.140625" style="20" customWidth="1" outlineLevel="1" collapsed="1"/>
    <col min="7" max="7" width="10.28515625" style="45" bestFit="1" customWidth="1"/>
    <col min="8" max="8" width="10.140625" style="53" bestFit="1" customWidth="1"/>
    <col min="9" max="9" width="11.7109375" style="53" customWidth="1"/>
    <col min="10" max="10" width="10.140625" style="53" bestFit="1" customWidth="1"/>
    <col min="11" max="11" width="13.42578125" style="53" customWidth="1"/>
    <col min="12" max="15" width="9.140625" style="46"/>
    <col min="16" max="16" width="10.42578125" style="46" customWidth="1"/>
    <col min="17" max="17" width="9.140625" style="46"/>
    <col min="18" max="18" width="14.85546875" style="20" customWidth="1" outlineLevel="1"/>
    <col min="19" max="19" width="9.140625" style="21"/>
    <col min="20" max="20" width="13.7109375" style="21" customWidth="1"/>
    <col min="21" max="21" width="13.42578125" style="21" customWidth="1"/>
    <col min="22" max="22" width="10.42578125" style="21" customWidth="1"/>
    <col min="23" max="23" width="10.5703125" style="20" customWidth="1"/>
    <col min="24" max="24" width="10.28515625" style="20" customWidth="1" outlineLevel="1"/>
    <col min="25" max="25" width="16.5703125" style="20" customWidth="1"/>
    <col min="26" max="37" width="15.28515625" style="20" customWidth="1"/>
    <col min="38" max="16384" width="9.140625" style="20"/>
  </cols>
  <sheetData>
    <row r="1" spans="1:37" s="75" customFormat="1" ht="18.75" outlineLevel="1" x14ac:dyDescent="0.3">
      <c r="A1" s="76"/>
      <c r="D1" s="77"/>
      <c r="G1" s="78"/>
      <c r="H1" s="79"/>
      <c r="I1" s="79"/>
      <c r="J1" s="79"/>
      <c r="K1" s="79"/>
      <c r="L1" s="77"/>
      <c r="M1" s="77"/>
      <c r="N1" s="77"/>
      <c r="O1" s="77"/>
      <c r="P1" s="77"/>
      <c r="Q1" s="77"/>
      <c r="R1" s="74" t="s">
        <v>281</v>
      </c>
      <c r="S1" s="76"/>
      <c r="T1" s="76"/>
      <c r="U1" s="76"/>
      <c r="V1" s="76"/>
    </row>
    <row r="2" spans="1:37" s="75" customFormat="1" ht="18.75" outlineLevel="1" x14ac:dyDescent="0.3">
      <c r="A2" s="76"/>
      <c r="D2" s="77"/>
      <c r="G2" s="78"/>
      <c r="H2" s="79"/>
      <c r="I2" s="79"/>
      <c r="J2" s="79"/>
      <c r="K2" s="79"/>
      <c r="L2" s="77"/>
      <c r="M2" s="77"/>
      <c r="N2" s="77"/>
      <c r="O2" s="77"/>
      <c r="P2" s="77"/>
      <c r="Q2" s="77"/>
      <c r="S2" s="76"/>
      <c r="T2" s="76"/>
      <c r="U2" s="76"/>
      <c r="V2" s="76"/>
    </row>
    <row r="3" spans="1:37" s="75" customFormat="1" ht="18.75" outlineLevel="1" x14ac:dyDescent="0.3">
      <c r="A3" s="76"/>
      <c r="D3" s="77"/>
      <c r="G3" s="78"/>
      <c r="H3" s="79"/>
      <c r="I3" s="79"/>
      <c r="J3" s="79"/>
      <c r="K3" s="79"/>
      <c r="L3" s="77"/>
      <c r="M3" s="77"/>
      <c r="N3" s="77"/>
      <c r="O3" s="77"/>
      <c r="P3" s="77"/>
      <c r="Q3" s="77"/>
      <c r="R3" s="75" t="s">
        <v>294</v>
      </c>
      <c r="S3" s="76"/>
      <c r="T3" s="76"/>
      <c r="U3" s="76"/>
      <c r="V3" s="76"/>
    </row>
    <row r="4" spans="1:37" s="75" customFormat="1" ht="18.75" outlineLevel="1" x14ac:dyDescent="0.3">
      <c r="A4" s="76"/>
      <c r="D4" s="77"/>
      <c r="G4" s="78"/>
      <c r="H4" s="79"/>
      <c r="I4" s="79"/>
      <c r="J4" s="79"/>
      <c r="K4" s="79"/>
      <c r="L4" s="77"/>
      <c r="M4" s="77"/>
      <c r="N4" s="77"/>
      <c r="O4" s="77"/>
      <c r="P4" s="77"/>
      <c r="Q4" s="77"/>
      <c r="S4" s="76"/>
      <c r="T4" s="76"/>
      <c r="U4" s="76"/>
      <c r="V4" s="76"/>
    </row>
    <row r="5" spans="1:37" s="75" customFormat="1" ht="18.75" outlineLevel="1" x14ac:dyDescent="0.3">
      <c r="A5" s="76"/>
      <c r="D5" s="77"/>
      <c r="G5" s="78"/>
      <c r="H5" s="79"/>
      <c r="I5" s="79"/>
      <c r="J5" s="79"/>
      <c r="K5" s="79"/>
      <c r="L5" s="77"/>
      <c r="M5" s="77"/>
      <c r="N5" s="77"/>
      <c r="O5" s="77"/>
      <c r="P5" s="77"/>
      <c r="Q5" s="77"/>
      <c r="R5" s="75" t="s">
        <v>295</v>
      </c>
      <c r="S5" s="76"/>
      <c r="T5" s="76"/>
      <c r="U5" s="76"/>
      <c r="V5" s="76"/>
    </row>
    <row r="6" spans="1:37" s="75" customFormat="1" ht="18.75" outlineLevel="1" x14ac:dyDescent="0.3">
      <c r="A6" s="76"/>
      <c r="D6" s="77"/>
      <c r="G6" s="78"/>
      <c r="H6" s="79"/>
      <c r="I6" s="79"/>
      <c r="J6" s="79"/>
      <c r="K6" s="79"/>
      <c r="L6" s="77"/>
      <c r="M6" s="77"/>
      <c r="N6" s="77"/>
      <c r="O6" s="77"/>
      <c r="P6" s="77"/>
      <c r="Q6" s="77"/>
      <c r="S6" s="76"/>
      <c r="T6" s="76"/>
      <c r="U6" s="76"/>
      <c r="V6" s="76"/>
    </row>
    <row r="7" spans="1:37" s="75" customFormat="1" ht="18.75" outlineLevel="1" x14ac:dyDescent="0.3">
      <c r="A7" s="76"/>
      <c r="D7" s="77"/>
      <c r="G7" s="78"/>
      <c r="H7" s="79"/>
      <c r="I7" s="79"/>
      <c r="J7" s="79"/>
      <c r="K7" s="79"/>
      <c r="L7" s="77"/>
      <c r="M7" s="77"/>
      <c r="N7" s="77"/>
      <c r="O7" s="77"/>
      <c r="P7" s="77"/>
      <c r="Q7" s="77"/>
      <c r="R7" s="75" t="s">
        <v>296</v>
      </c>
      <c r="S7" s="76"/>
      <c r="T7" s="76"/>
      <c r="U7" s="76"/>
      <c r="V7" s="76"/>
    </row>
    <row r="8" spans="1:37" s="75" customFormat="1" ht="18.75" outlineLevel="1" x14ac:dyDescent="0.3">
      <c r="A8" s="76"/>
      <c r="D8" s="77"/>
      <c r="G8" s="78"/>
      <c r="H8" s="79"/>
      <c r="I8" s="79"/>
      <c r="J8" s="79"/>
      <c r="K8" s="79"/>
      <c r="L8" s="77"/>
      <c r="M8" s="77"/>
      <c r="N8" s="77"/>
      <c r="O8" s="77"/>
      <c r="P8" s="77"/>
      <c r="Q8" s="77"/>
      <c r="S8" s="76"/>
      <c r="T8" s="76"/>
      <c r="U8" s="76"/>
      <c r="V8" s="76"/>
    </row>
    <row r="9" spans="1:37" s="75" customFormat="1" ht="18.75" outlineLevel="1" x14ac:dyDescent="0.3">
      <c r="A9" s="76"/>
      <c r="D9" s="77"/>
      <c r="G9" s="78"/>
      <c r="H9" s="79"/>
      <c r="I9" s="79"/>
      <c r="J9" s="79"/>
      <c r="K9" s="79"/>
      <c r="L9" s="77"/>
      <c r="M9" s="77"/>
      <c r="N9" s="77"/>
      <c r="O9" s="77"/>
      <c r="P9" s="77"/>
      <c r="Q9" s="77" t="s">
        <v>298</v>
      </c>
      <c r="S9" s="76"/>
      <c r="T9" s="76"/>
      <c r="U9" s="76"/>
      <c r="V9" s="76"/>
    </row>
    <row r="10" spans="1:37" s="75" customFormat="1" ht="18.75" outlineLevel="1" x14ac:dyDescent="0.3">
      <c r="A10" s="76"/>
      <c r="D10" s="77"/>
      <c r="G10" s="78"/>
      <c r="H10" s="79"/>
      <c r="I10" s="79"/>
      <c r="J10" s="79"/>
      <c r="K10" s="79"/>
      <c r="L10" s="77"/>
      <c r="M10" s="77"/>
      <c r="N10" s="77"/>
      <c r="O10" s="77"/>
      <c r="P10" s="77"/>
      <c r="Q10" s="77"/>
      <c r="S10" s="76"/>
      <c r="T10" s="76"/>
      <c r="U10" s="76"/>
      <c r="V10" s="76"/>
    </row>
    <row r="11" spans="1:37" s="75" customFormat="1" ht="18.75" outlineLevel="1" x14ac:dyDescent="0.3">
      <c r="A11" s="76"/>
      <c r="D11" s="77"/>
      <c r="G11" s="78"/>
      <c r="H11" s="79"/>
      <c r="I11" s="79"/>
      <c r="J11" s="79"/>
      <c r="K11" s="79"/>
      <c r="L11" s="77"/>
      <c r="M11" s="77"/>
      <c r="N11" s="77"/>
      <c r="O11" s="77"/>
      <c r="P11" s="77"/>
      <c r="Q11" s="77"/>
      <c r="S11" s="76"/>
      <c r="T11" s="76"/>
      <c r="U11" s="76"/>
      <c r="V11" s="76"/>
    </row>
    <row r="12" spans="1:37" s="75" customFormat="1" ht="30" customHeight="1" x14ac:dyDescent="0.3">
      <c r="A12" s="99" t="s">
        <v>297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5"/>
      <c r="Y12" s="95"/>
    </row>
    <row r="13" spans="1:37" ht="18.75" customHeight="1" x14ac:dyDescent="0.25"/>
    <row r="14" spans="1:37" s="1" customFormat="1" ht="45" customHeight="1" x14ac:dyDescent="0.2">
      <c r="A14" s="100" t="s">
        <v>282</v>
      </c>
      <c r="B14" s="97" t="s">
        <v>0</v>
      </c>
      <c r="C14" s="97" t="s">
        <v>1</v>
      </c>
      <c r="D14" s="101" t="s">
        <v>2</v>
      </c>
      <c r="E14" s="97" t="s">
        <v>3</v>
      </c>
      <c r="F14" s="97" t="s">
        <v>4</v>
      </c>
      <c r="G14" s="98" t="s">
        <v>5</v>
      </c>
      <c r="H14" s="98" t="s">
        <v>6</v>
      </c>
      <c r="I14" s="98" t="s">
        <v>7</v>
      </c>
      <c r="J14" s="98"/>
      <c r="K14" s="98"/>
      <c r="L14" s="101" t="s">
        <v>8</v>
      </c>
      <c r="M14" s="101"/>
      <c r="N14" s="101"/>
      <c r="O14" s="101" t="s">
        <v>9</v>
      </c>
      <c r="P14" s="101"/>
      <c r="Q14" s="101"/>
      <c r="R14" s="97" t="s">
        <v>10</v>
      </c>
      <c r="S14" s="97" t="s">
        <v>11</v>
      </c>
      <c r="T14" s="97"/>
      <c r="U14" s="97" t="s">
        <v>12</v>
      </c>
      <c r="V14" s="97"/>
      <c r="W14" s="97"/>
      <c r="X14" s="97" t="s">
        <v>13</v>
      </c>
      <c r="Y14" s="97" t="s">
        <v>14</v>
      </c>
      <c r="Z14" s="97" t="s">
        <v>15</v>
      </c>
      <c r="AA14" s="97"/>
      <c r="AB14" s="97"/>
      <c r="AC14" s="97"/>
      <c r="AD14" s="97"/>
      <c r="AE14" s="97"/>
      <c r="AF14" s="97" t="s">
        <v>16</v>
      </c>
      <c r="AG14" s="97"/>
      <c r="AH14" s="97"/>
      <c r="AI14" s="97"/>
      <c r="AJ14" s="97"/>
      <c r="AK14" s="97"/>
    </row>
    <row r="15" spans="1:37" s="1" customFormat="1" ht="45.75" customHeight="1" x14ac:dyDescent="0.2">
      <c r="A15" s="100"/>
      <c r="B15" s="97"/>
      <c r="C15" s="97"/>
      <c r="D15" s="101"/>
      <c r="E15" s="97"/>
      <c r="F15" s="97"/>
      <c r="G15" s="98"/>
      <c r="H15" s="98"/>
      <c r="I15" s="94" t="s">
        <v>17</v>
      </c>
      <c r="J15" s="94" t="s">
        <v>18</v>
      </c>
      <c r="K15" s="94" t="s">
        <v>19</v>
      </c>
      <c r="L15" s="93" t="s">
        <v>17</v>
      </c>
      <c r="M15" s="93" t="s">
        <v>18</v>
      </c>
      <c r="N15" s="93" t="s">
        <v>19</v>
      </c>
      <c r="O15" s="93" t="s">
        <v>20</v>
      </c>
      <c r="P15" s="93" t="s">
        <v>21</v>
      </c>
      <c r="Q15" s="93" t="s">
        <v>22</v>
      </c>
      <c r="R15" s="97"/>
      <c r="S15" s="91" t="s">
        <v>23</v>
      </c>
      <c r="T15" s="91" t="s">
        <v>24</v>
      </c>
      <c r="U15" s="91" t="s">
        <v>24</v>
      </c>
      <c r="V15" s="91" t="s">
        <v>23</v>
      </c>
      <c r="W15" s="91" t="s">
        <v>25</v>
      </c>
      <c r="X15" s="97"/>
      <c r="Y15" s="97"/>
      <c r="Z15" s="91" t="s">
        <v>1</v>
      </c>
      <c r="AA15" s="91" t="s">
        <v>26</v>
      </c>
      <c r="AB15" s="91" t="s">
        <v>27</v>
      </c>
      <c r="AC15" s="91" t="s">
        <v>28</v>
      </c>
      <c r="AD15" s="2" t="s">
        <v>29</v>
      </c>
      <c r="AE15" s="2" t="s">
        <v>30</v>
      </c>
      <c r="AF15" s="91" t="s">
        <v>1</v>
      </c>
      <c r="AG15" s="91" t="s">
        <v>26</v>
      </c>
      <c r="AH15" s="91" t="s">
        <v>27</v>
      </c>
      <c r="AI15" s="91" t="s">
        <v>28</v>
      </c>
      <c r="AJ15" s="3" t="s">
        <v>29</v>
      </c>
      <c r="AK15" s="3" t="s">
        <v>30</v>
      </c>
    </row>
    <row r="16" spans="1:37" s="1" customFormat="1" ht="17.25" customHeight="1" x14ac:dyDescent="0.2">
      <c r="A16" s="92">
        <v>1</v>
      </c>
      <c r="B16" s="92">
        <v>2</v>
      </c>
      <c r="C16" s="92">
        <v>3</v>
      </c>
      <c r="D16" s="92">
        <v>4</v>
      </c>
      <c r="E16" s="92">
        <v>5</v>
      </c>
      <c r="F16" s="92">
        <v>6</v>
      </c>
      <c r="G16" s="92">
        <v>7</v>
      </c>
      <c r="H16" s="92">
        <v>8</v>
      </c>
      <c r="I16" s="92">
        <v>9</v>
      </c>
      <c r="J16" s="92">
        <v>10</v>
      </c>
      <c r="K16" s="92">
        <v>11</v>
      </c>
      <c r="L16" s="92">
        <v>12</v>
      </c>
      <c r="M16" s="92">
        <v>13</v>
      </c>
      <c r="N16" s="92">
        <v>14</v>
      </c>
      <c r="O16" s="92">
        <v>15</v>
      </c>
      <c r="P16" s="92">
        <v>16</v>
      </c>
      <c r="Q16" s="92">
        <v>17</v>
      </c>
      <c r="R16" s="92">
        <v>18</v>
      </c>
      <c r="S16" s="92">
        <v>19</v>
      </c>
      <c r="T16" s="92">
        <v>20</v>
      </c>
      <c r="U16" s="92">
        <v>21</v>
      </c>
      <c r="V16" s="92">
        <v>22</v>
      </c>
      <c r="W16" s="92">
        <v>23</v>
      </c>
      <c r="X16" s="92">
        <v>24</v>
      </c>
      <c r="Y16" s="92">
        <v>25</v>
      </c>
      <c r="Z16" s="92">
        <v>26</v>
      </c>
      <c r="AA16" s="92">
        <v>27</v>
      </c>
      <c r="AB16" s="92">
        <v>28</v>
      </c>
      <c r="AC16" s="92">
        <v>29</v>
      </c>
      <c r="AD16" s="92">
        <v>30</v>
      </c>
      <c r="AE16" s="92">
        <v>31</v>
      </c>
      <c r="AF16" s="92">
        <v>32</v>
      </c>
      <c r="AG16" s="92">
        <v>33</v>
      </c>
      <c r="AH16" s="92">
        <v>34</v>
      </c>
      <c r="AI16" s="92">
        <v>35</v>
      </c>
      <c r="AJ16" s="92">
        <v>36</v>
      </c>
      <c r="AK16" s="92">
        <v>37</v>
      </c>
    </row>
    <row r="17" spans="1:37" s="1" customFormat="1" ht="24.95" customHeight="1" x14ac:dyDescent="0.2">
      <c r="A17" s="92">
        <v>1</v>
      </c>
      <c r="B17" s="91" t="s">
        <v>277</v>
      </c>
      <c r="C17" s="91" t="s">
        <v>278</v>
      </c>
      <c r="D17" s="93" t="s">
        <v>31</v>
      </c>
      <c r="E17" s="91" t="s">
        <v>18</v>
      </c>
      <c r="F17" s="56">
        <v>2</v>
      </c>
      <c r="G17" s="94"/>
      <c r="H17" s="94">
        <v>55.5</v>
      </c>
      <c r="I17" s="94">
        <f t="shared" ref="I17:I18" si="0">IF(R17="Подлежит расселению",H17,IF(R17="Расселено",0,IF(R17="Пустующие",0,IF(R17="В суде",H17))))</f>
        <v>0</v>
      </c>
      <c r="J17" s="94">
        <f>IF(E17="Муниципальная",I17,IF(E17="Частная",0))</f>
        <v>0</v>
      </c>
      <c r="K17" s="94">
        <f>IF(E17="Муниципальная",0,IF(E17="Частная",I17))</f>
        <v>0</v>
      </c>
      <c r="L17" s="93">
        <f t="shared" ref="L17:N18" si="1">IF(I17&gt;0,1,IF(I17=0,0))</f>
        <v>0</v>
      </c>
      <c r="M17" s="93">
        <f t="shared" si="1"/>
        <v>0</v>
      </c>
      <c r="N17" s="93">
        <f t="shared" si="1"/>
        <v>0</v>
      </c>
      <c r="O17" s="93">
        <v>0</v>
      </c>
      <c r="P17" s="93"/>
      <c r="Q17" s="93">
        <f t="shared" ref="Q17:Q24" si="2">O17-P17</f>
        <v>0</v>
      </c>
      <c r="R17" s="91" t="s">
        <v>67</v>
      </c>
      <c r="S17" s="91" t="s">
        <v>35</v>
      </c>
      <c r="T17" s="35">
        <v>41597</v>
      </c>
      <c r="U17" s="91"/>
      <c r="V17" s="35"/>
      <c r="W17" s="35">
        <v>43830</v>
      </c>
      <c r="X17" s="91" t="s">
        <v>33</v>
      </c>
      <c r="Y17" s="35" t="s">
        <v>34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s="1" customFormat="1" ht="24.95" customHeight="1" x14ac:dyDescent="0.2">
      <c r="A18" s="92">
        <v>1</v>
      </c>
      <c r="B18" s="91" t="s">
        <v>277</v>
      </c>
      <c r="C18" s="91" t="s">
        <v>278</v>
      </c>
      <c r="D18" s="93" t="s">
        <v>35</v>
      </c>
      <c r="E18" s="91" t="s">
        <v>18</v>
      </c>
      <c r="F18" s="56">
        <v>2</v>
      </c>
      <c r="G18" s="94"/>
      <c r="H18" s="94">
        <v>55.4</v>
      </c>
      <c r="I18" s="94">
        <f t="shared" si="0"/>
        <v>55.4</v>
      </c>
      <c r="J18" s="94">
        <f>IF(E18="Муниципальная",I18,IF(E18="Частная",0))</f>
        <v>55.4</v>
      </c>
      <c r="K18" s="94">
        <f>IF(E18="Муниципальная",0,IF(E18="Частная",I18))</f>
        <v>0</v>
      </c>
      <c r="L18" s="93">
        <f t="shared" si="1"/>
        <v>1</v>
      </c>
      <c r="M18" s="93">
        <f t="shared" si="1"/>
        <v>1</v>
      </c>
      <c r="N18" s="93">
        <f t="shared" si="1"/>
        <v>0</v>
      </c>
      <c r="O18" s="93">
        <v>5</v>
      </c>
      <c r="P18" s="93"/>
      <c r="Q18" s="93">
        <f t="shared" si="2"/>
        <v>5</v>
      </c>
      <c r="R18" s="91" t="s">
        <v>32</v>
      </c>
      <c r="S18" s="91" t="s">
        <v>35</v>
      </c>
      <c r="T18" s="35">
        <v>41597</v>
      </c>
      <c r="U18" s="91"/>
      <c r="V18" s="35"/>
      <c r="W18" s="35">
        <v>43830</v>
      </c>
      <c r="X18" s="91" t="s">
        <v>33</v>
      </c>
      <c r="Y18" s="35" t="s">
        <v>34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30" customFormat="1" ht="24.95" customHeight="1" x14ac:dyDescent="0.2">
      <c r="A19" s="28">
        <v>1</v>
      </c>
      <c r="B19" s="34" t="s">
        <v>277</v>
      </c>
      <c r="C19" s="34" t="s">
        <v>278</v>
      </c>
      <c r="D19" s="57">
        <f>COUNTA(D17:D18)</f>
        <v>2</v>
      </c>
      <c r="E19" s="34" t="s">
        <v>46</v>
      </c>
      <c r="F19" s="58"/>
      <c r="G19" s="59">
        <v>110.9</v>
      </c>
      <c r="H19" s="59">
        <f t="shared" ref="H19:O19" si="3">SUM(H17:H18)</f>
        <v>110.9</v>
      </c>
      <c r="I19" s="59">
        <f t="shared" si="3"/>
        <v>55.4</v>
      </c>
      <c r="J19" s="59">
        <f t="shared" si="3"/>
        <v>55.4</v>
      </c>
      <c r="K19" s="59">
        <f t="shared" si="3"/>
        <v>0</v>
      </c>
      <c r="L19" s="57">
        <f t="shared" si="3"/>
        <v>1</v>
      </c>
      <c r="M19" s="57">
        <f t="shared" si="3"/>
        <v>1</v>
      </c>
      <c r="N19" s="57">
        <f t="shared" si="3"/>
        <v>0</v>
      </c>
      <c r="O19" s="57">
        <f t="shared" si="3"/>
        <v>5</v>
      </c>
      <c r="P19" s="57"/>
      <c r="Q19" s="57">
        <f t="shared" si="2"/>
        <v>5</v>
      </c>
      <c r="R19" s="34"/>
      <c r="S19" s="34" t="s">
        <v>35</v>
      </c>
      <c r="T19" s="42">
        <v>41597</v>
      </c>
      <c r="U19" s="34"/>
      <c r="V19" s="42"/>
      <c r="W19" s="42">
        <v>43830</v>
      </c>
      <c r="X19" s="34" t="s">
        <v>33</v>
      </c>
      <c r="Y19" s="42" t="s">
        <v>34</v>
      </c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s="33" customFormat="1" ht="24.95" customHeight="1" x14ac:dyDescent="0.2">
      <c r="A20" s="31">
        <v>2</v>
      </c>
      <c r="B20" s="91" t="s">
        <v>277</v>
      </c>
      <c r="C20" s="91" t="s">
        <v>279</v>
      </c>
      <c r="D20" s="93" t="s">
        <v>31</v>
      </c>
      <c r="E20" s="91" t="s">
        <v>18</v>
      </c>
      <c r="F20" s="56">
        <v>2</v>
      </c>
      <c r="G20" s="94"/>
      <c r="H20" s="94">
        <v>55.8</v>
      </c>
      <c r="I20" s="94">
        <f t="shared" ref="I20:I21" si="4">IF(R20="Подлежит расселению",H20,IF(R20="Расселено",0,IF(R20="Пустующие",0,IF(R20="В суде",H20))))</f>
        <v>55.8</v>
      </c>
      <c r="J20" s="94">
        <f>IF(E20="Муниципальная",I20,IF(E20="Частная",0))</f>
        <v>55.8</v>
      </c>
      <c r="K20" s="94">
        <f>IF(E20="Муниципальная",0,IF(E20="Частная",I20))</f>
        <v>0</v>
      </c>
      <c r="L20" s="93">
        <f t="shared" ref="L20:N21" si="5">IF(I20&gt;0,1,IF(I20=0,0))</f>
        <v>1</v>
      </c>
      <c r="M20" s="93">
        <f t="shared" si="5"/>
        <v>1</v>
      </c>
      <c r="N20" s="93">
        <f t="shared" si="5"/>
        <v>0</v>
      </c>
      <c r="O20" s="93">
        <v>1</v>
      </c>
      <c r="P20" s="93"/>
      <c r="Q20" s="93">
        <f t="shared" si="2"/>
        <v>1</v>
      </c>
      <c r="R20" s="91" t="s">
        <v>32</v>
      </c>
      <c r="S20" s="91" t="s">
        <v>35</v>
      </c>
      <c r="T20" s="35">
        <v>41597</v>
      </c>
      <c r="U20" s="91"/>
      <c r="V20" s="35"/>
      <c r="W20" s="35">
        <v>43830</v>
      </c>
      <c r="X20" s="91" t="s">
        <v>33</v>
      </c>
      <c r="Y20" s="35" t="s">
        <v>34</v>
      </c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s="33" customFormat="1" ht="24.95" customHeight="1" x14ac:dyDescent="0.2">
      <c r="A21" s="31">
        <v>2</v>
      </c>
      <c r="B21" s="91" t="s">
        <v>277</v>
      </c>
      <c r="C21" s="91" t="s">
        <v>279</v>
      </c>
      <c r="D21" s="93" t="s">
        <v>35</v>
      </c>
      <c r="E21" s="91" t="s">
        <v>18</v>
      </c>
      <c r="F21" s="56">
        <v>1</v>
      </c>
      <c r="G21" s="94"/>
      <c r="H21" s="94">
        <v>56.7</v>
      </c>
      <c r="I21" s="94">
        <f t="shared" si="4"/>
        <v>56.7</v>
      </c>
      <c r="J21" s="94">
        <f>IF(E21="Муниципальная",I21,IF(E21="Частная",0))</f>
        <v>56.7</v>
      </c>
      <c r="K21" s="94">
        <f>IF(E21="Муниципальная",0,IF(E21="Частная",I21))</f>
        <v>0</v>
      </c>
      <c r="L21" s="93">
        <f t="shared" si="5"/>
        <v>1</v>
      </c>
      <c r="M21" s="93">
        <f t="shared" si="5"/>
        <v>1</v>
      </c>
      <c r="N21" s="93">
        <f t="shared" si="5"/>
        <v>0</v>
      </c>
      <c r="O21" s="93">
        <v>2</v>
      </c>
      <c r="P21" s="93"/>
      <c r="Q21" s="93">
        <f t="shared" si="2"/>
        <v>2</v>
      </c>
      <c r="R21" s="91" t="s">
        <v>32</v>
      </c>
      <c r="S21" s="91" t="s">
        <v>35</v>
      </c>
      <c r="T21" s="35">
        <v>41597</v>
      </c>
      <c r="U21" s="91"/>
      <c r="V21" s="35"/>
      <c r="W21" s="35">
        <v>43830</v>
      </c>
      <c r="X21" s="91" t="s">
        <v>33</v>
      </c>
      <c r="Y21" s="35" t="s">
        <v>34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s="30" customFormat="1" ht="24.95" customHeight="1" x14ac:dyDescent="0.2">
      <c r="A22" s="28">
        <v>2</v>
      </c>
      <c r="B22" s="34" t="s">
        <v>277</v>
      </c>
      <c r="C22" s="34" t="s">
        <v>279</v>
      </c>
      <c r="D22" s="57">
        <f>COUNTA(D20:D21)</f>
        <v>2</v>
      </c>
      <c r="E22" s="34" t="s">
        <v>46</v>
      </c>
      <c r="F22" s="58"/>
      <c r="G22" s="59">
        <v>112.5</v>
      </c>
      <c r="H22" s="59">
        <f t="shared" ref="H22:O22" si="6">SUM(H20:H21)</f>
        <v>112.5</v>
      </c>
      <c r="I22" s="59">
        <f t="shared" si="6"/>
        <v>112.5</v>
      </c>
      <c r="J22" s="59">
        <f t="shared" si="6"/>
        <v>112.5</v>
      </c>
      <c r="K22" s="59">
        <f t="shared" si="6"/>
        <v>0</v>
      </c>
      <c r="L22" s="57">
        <f t="shared" si="6"/>
        <v>2</v>
      </c>
      <c r="M22" s="57">
        <f t="shared" si="6"/>
        <v>2</v>
      </c>
      <c r="N22" s="57">
        <f t="shared" si="6"/>
        <v>0</v>
      </c>
      <c r="O22" s="57">
        <f t="shared" si="6"/>
        <v>3</v>
      </c>
      <c r="P22" s="57"/>
      <c r="Q22" s="57">
        <f t="shared" si="2"/>
        <v>3</v>
      </c>
      <c r="R22" s="34"/>
      <c r="S22" s="34" t="s">
        <v>35</v>
      </c>
      <c r="T22" s="42">
        <v>41597</v>
      </c>
      <c r="U22" s="34"/>
      <c r="V22" s="42"/>
      <c r="W22" s="42">
        <v>43830</v>
      </c>
      <c r="X22" s="34" t="s">
        <v>33</v>
      </c>
      <c r="Y22" s="42" t="s">
        <v>34</v>
      </c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s="33" customFormat="1" ht="29.25" customHeight="1" x14ac:dyDescent="0.2">
      <c r="A23" s="31">
        <v>3</v>
      </c>
      <c r="B23" s="91" t="s">
        <v>277</v>
      </c>
      <c r="C23" s="91" t="s">
        <v>280</v>
      </c>
      <c r="D23" s="93" t="s">
        <v>35</v>
      </c>
      <c r="E23" s="91" t="s">
        <v>18</v>
      </c>
      <c r="F23" s="56">
        <v>1</v>
      </c>
      <c r="G23" s="94"/>
      <c r="H23" s="94">
        <v>64.7</v>
      </c>
      <c r="I23" s="94">
        <f t="shared" ref="I23" si="7">IF(R23="Подлежит расселению",H23,IF(R23="Расселено",0,IF(R23="Пустующие",0,IF(R23="В суде",H23))))</f>
        <v>64.7</v>
      </c>
      <c r="J23" s="94">
        <f>IF(E23="Муниципальная",I23,IF(E23="Частная",0))</f>
        <v>64.7</v>
      </c>
      <c r="K23" s="94">
        <f>IF(E23="Муниципальная",0,IF(E23="Частная",I23))</f>
        <v>0</v>
      </c>
      <c r="L23" s="93">
        <f t="shared" ref="L23:N23" si="8">IF(I23&gt;0,1,IF(I23=0,0))</f>
        <v>1</v>
      </c>
      <c r="M23" s="93">
        <f t="shared" si="8"/>
        <v>1</v>
      </c>
      <c r="N23" s="93">
        <f t="shared" si="8"/>
        <v>0</v>
      </c>
      <c r="O23" s="93">
        <v>5</v>
      </c>
      <c r="P23" s="93"/>
      <c r="Q23" s="93">
        <f t="shared" si="2"/>
        <v>5</v>
      </c>
      <c r="R23" s="91" t="s">
        <v>32</v>
      </c>
      <c r="S23" s="91" t="s">
        <v>35</v>
      </c>
      <c r="T23" s="35">
        <v>41597</v>
      </c>
      <c r="U23" s="91"/>
      <c r="V23" s="35"/>
      <c r="W23" s="35">
        <v>43830</v>
      </c>
      <c r="X23" s="91" t="s">
        <v>33</v>
      </c>
      <c r="Y23" s="35" t="s">
        <v>34</v>
      </c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s="6" customFormat="1" ht="24.95" customHeight="1" x14ac:dyDescent="0.2">
      <c r="A24" s="22">
        <v>3</v>
      </c>
      <c r="B24" s="34" t="s">
        <v>277</v>
      </c>
      <c r="C24" s="34" t="s">
        <v>280</v>
      </c>
      <c r="D24" s="57">
        <f>COUNTA(D22:D23)</f>
        <v>2</v>
      </c>
      <c r="E24" s="34" t="s">
        <v>46</v>
      </c>
      <c r="F24" s="58"/>
      <c r="G24" s="59">
        <v>64.7</v>
      </c>
      <c r="H24" s="59">
        <f>SUM(H23)</f>
        <v>64.7</v>
      </c>
      <c r="I24" s="59">
        <f t="shared" ref="I24:O24" si="9">SUM(I23)</f>
        <v>64.7</v>
      </c>
      <c r="J24" s="59">
        <f t="shared" si="9"/>
        <v>64.7</v>
      </c>
      <c r="K24" s="59">
        <f t="shared" si="9"/>
        <v>0</v>
      </c>
      <c r="L24" s="57">
        <f t="shared" si="9"/>
        <v>1</v>
      </c>
      <c r="M24" s="57">
        <f t="shared" si="9"/>
        <v>1</v>
      </c>
      <c r="N24" s="57">
        <f t="shared" si="9"/>
        <v>0</v>
      </c>
      <c r="O24" s="57">
        <f t="shared" si="9"/>
        <v>5</v>
      </c>
      <c r="P24" s="57"/>
      <c r="Q24" s="57">
        <f t="shared" si="2"/>
        <v>5</v>
      </c>
      <c r="R24" s="34"/>
      <c r="S24" s="34" t="s">
        <v>35</v>
      </c>
      <c r="T24" s="42">
        <v>41597</v>
      </c>
      <c r="U24" s="34"/>
      <c r="V24" s="42"/>
      <c r="W24" s="42">
        <v>43830</v>
      </c>
      <c r="X24" s="34" t="s">
        <v>33</v>
      </c>
      <c r="Y24" s="42" t="s">
        <v>34</v>
      </c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s="9" customFormat="1" ht="24.95" customHeight="1" x14ac:dyDescent="0.2">
      <c r="A25" s="23">
        <v>3</v>
      </c>
      <c r="B25" s="13" t="s">
        <v>277</v>
      </c>
      <c r="C25" s="13" t="s">
        <v>69</v>
      </c>
      <c r="D25" s="61">
        <f>SUMIF($E$17:$E$24,"Итого по дому",D17:D24)</f>
        <v>6</v>
      </c>
      <c r="E25" s="13" t="s">
        <v>46</v>
      </c>
      <c r="F25" s="62"/>
      <c r="G25" s="63">
        <f>SUMIF($E$17:$E$24,"Итого по дому",G17:G24)</f>
        <v>288.10000000000002</v>
      </c>
      <c r="H25" s="63">
        <f t="shared" ref="H25:O25" si="10">SUMIF($E$17:$E$24,"Итого по дому",H17:H24)</f>
        <v>288.10000000000002</v>
      </c>
      <c r="I25" s="63">
        <f t="shared" si="10"/>
        <v>232.60000000000002</v>
      </c>
      <c r="J25" s="63">
        <f t="shared" si="10"/>
        <v>232.60000000000002</v>
      </c>
      <c r="K25" s="63">
        <f t="shared" si="10"/>
        <v>0</v>
      </c>
      <c r="L25" s="61">
        <f t="shared" si="10"/>
        <v>4</v>
      </c>
      <c r="M25" s="61">
        <f t="shared" si="10"/>
        <v>4</v>
      </c>
      <c r="N25" s="61">
        <f t="shared" si="10"/>
        <v>0</v>
      </c>
      <c r="O25" s="61">
        <f t="shared" si="10"/>
        <v>13</v>
      </c>
      <c r="P25" s="61"/>
      <c r="Q25" s="61">
        <f>O25-P25</f>
        <v>13</v>
      </c>
      <c r="R25" s="12"/>
      <c r="S25" s="12"/>
      <c r="T25" s="13"/>
      <c r="U25" s="12"/>
      <c r="V25" s="13"/>
      <c r="W25" s="12"/>
      <c r="X25" s="13"/>
      <c r="Y25" s="13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s="86" customFormat="1" ht="20.100000000000001" customHeight="1" x14ac:dyDescent="0.2">
      <c r="A26" s="82">
        <f>A25</f>
        <v>3</v>
      </c>
      <c r="B26" s="82" t="str">
        <f t="shared" ref="B26:W26" si="11">B25</f>
        <v>д. Харампур</v>
      </c>
      <c r="C26" s="82" t="str">
        <f t="shared" si="11"/>
        <v>ВСЕГО</v>
      </c>
      <c r="D26" s="83">
        <f t="shared" si="11"/>
        <v>6</v>
      </c>
      <c r="E26" s="82" t="str">
        <f t="shared" si="11"/>
        <v>Итого по дому</v>
      </c>
      <c r="F26" s="82">
        <f t="shared" si="11"/>
        <v>0</v>
      </c>
      <c r="G26" s="84">
        <f t="shared" si="11"/>
        <v>288.10000000000002</v>
      </c>
      <c r="H26" s="84">
        <f t="shared" si="11"/>
        <v>288.10000000000002</v>
      </c>
      <c r="I26" s="84">
        <f t="shared" si="11"/>
        <v>232.60000000000002</v>
      </c>
      <c r="J26" s="84">
        <f t="shared" si="11"/>
        <v>232.60000000000002</v>
      </c>
      <c r="K26" s="84">
        <f t="shared" si="11"/>
        <v>0</v>
      </c>
      <c r="L26" s="83">
        <f t="shared" si="11"/>
        <v>4</v>
      </c>
      <c r="M26" s="83">
        <f t="shared" si="11"/>
        <v>4</v>
      </c>
      <c r="N26" s="83">
        <f t="shared" si="11"/>
        <v>0</v>
      </c>
      <c r="O26" s="83">
        <f t="shared" si="11"/>
        <v>13</v>
      </c>
      <c r="P26" s="83">
        <f t="shared" si="11"/>
        <v>0</v>
      </c>
      <c r="Q26" s="83">
        <f t="shared" si="11"/>
        <v>13</v>
      </c>
      <c r="R26" s="82">
        <f t="shared" si="11"/>
        <v>0</v>
      </c>
      <c r="S26" s="82">
        <f t="shared" si="11"/>
        <v>0</v>
      </c>
      <c r="T26" s="82">
        <f t="shared" si="11"/>
        <v>0</v>
      </c>
      <c r="U26" s="82">
        <f t="shared" si="11"/>
        <v>0</v>
      </c>
      <c r="V26" s="82">
        <f t="shared" si="11"/>
        <v>0</v>
      </c>
      <c r="W26" s="82">
        <f t="shared" si="11"/>
        <v>0</v>
      </c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</row>
    <row r="28" spans="1:37" x14ac:dyDescent="0.25">
      <c r="A28" s="96" t="s">
        <v>299</v>
      </c>
    </row>
  </sheetData>
  <autoFilter ref="A16:AK26"/>
  <mergeCells count="19">
    <mergeCell ref="A12:W12"/>
    <mergeCell ref="A14:A15"/>
    <mergeCell ref="B14:B15"/>
    <mergeCell ref="C14:C15"/>
    <mergeCell ref="D14:D15"/>
    <mergeCell ref="E14:E15"/>
    <mergeCell ref="F14:F15"/>
    <mergeCell ref="G14:G15"/>
    <mergeCell ref="H14:H15"/>
    <mergeCell ref="I14:K14"/>
    <mergeCell ref="Y14:Y15"/>
    <mergeCell ref="Z14:AE14"/>
    <mergeCell ref="AF14:AK14"/>
    <mergeCell ref="L14:N14"/>
    <mergeCell ref="O14:Q14"/>
    <mergeCell ref="R14:R15"/>
    <mergeCell ref="S14:T14"/>
    <mergeCell ref="U14:W14"/>
    <mergeCell ref="X14:X1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Уренгой</vt:lpstr>
      <vt:lpstr>Пурпе</vt:lpstr>
      <vt:lpstr>Пуровск</vt:lpstr>
      <vt:lpstr>Ханымей</vt:lpstr>
      <vt:lpstr>Харампур</vt:lpstr>
      <vt:lpstr>Пуровск!Область_печати</vt:lpstr>
      <vt:lpstr>Пурпе!Область_печати</vt:lpstr>
      <vt:lpstr>Уренгой!Область_печати</vt:lpstr>
      <vt:lpstr>Ханымей!Область_печати</vt:lpstr>
      <vt:lpstr>Харампур!Область_печати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Gjil9</dc:creator>
  <cp:lastModifiedBy>Sysadmin</cp:lastModifiedBy>
  <cp:lastPrinted>2018-04-24T06:02:08Z</cp:lastPrinted>
  <dcterms:created xsi:type="dcterms:W3CDTF">2018-04-10T14:05:39Z</dcterms:created>
  <dcterms:modified xsi:type="dcterms:W3CDTF">2018-05-30T10:36:29Z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