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>
    <definedName name="_xlnm.Print_Area" localSheetId="0">'Общие'!$A$1:$J$31</definedName>
    <definedName name="_xlnm.Print_Area" localSheetId="4">'Стоки'!$A$1:$H$13</definedName>
  </definedNames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<sst xmlns="http://schemas.openxmlformats.org/spreadsheetml/2006/main" count="98" uniqueCount="70">
  <si>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</si>
  <si>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</si>
  <si>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</si>
  <si>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</si>
  <si>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</si>
  <si>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</si>
  <si>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</si>
  <si>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</si>
  <si>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</si>
  <si>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</si>
  <si>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</si>
  <si>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</si>
  <si>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</si>
  <si>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</si>
  <si>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</si>
  <si>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</si>
  <si>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</si>
  <si>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</si>
  <si>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</si>
  <si>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</si>
  <si>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</si>
  <si>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</si>
  <si>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</si>
  <si>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</si>
  <si>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</si>
  <si>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</si>
  <si>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</si>
  <si>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</si>
  <si>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</si>
  <si>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</si>
  <si>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</si>
  <si>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</si>
  <si>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</si>
  <si>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</si>
  <si>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</si>
  <si>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</si>
  <si>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</si>
  <si>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</si>
  <si>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</si>
  <si>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</si>
  <si>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</si>
  <si>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</si>
  <si>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</si>
  <si>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</si>
  <si>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</si>
  <si>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</si>
  <si>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</si>
  <si>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</si>
  <si>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</si>
  <si>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</si>
  <si>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</si>
  <si>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</si>
  <si>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</si>
  <si>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</si>
  <si>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</si>
  <si>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</si>
  <si>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</si>
  <si>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</si>
  <si>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</si>
  <si>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</si>
  <si>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</si>
  <si>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</si>
  <si>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</si>
  <si>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</si>
  <si>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</si>
  <si>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Без очистки на рельеф</t>
  </si>
  <si>
    <r>
      <t xml:space="preserve">                 </t>
    </r>
    <r>
      <rPr>
        <b/>
        <sz val="12"/>
        <rFont val="Times New Roman"/>
        <family val="1"/>
      </rPr>
      <t>участок №4 п. Ханымей</t>
    </r>
  </si>
  <si>
    <t>Расход ЭЭ на выработку, 
 кВтч</t>
  </si>
  <si>
    <t>Дата  15.12.2015 г</t>
  </si>
  <si>
    <t>01.12.2015 г-31.12.2015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</si>
</sst>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65" t="s">
        <v>44</v>
      </c>
      <c r="E1" s="65"/>
      <c r="F1" s="65"/>
      <c r="G1" s="65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64" t="s">
        <v>40</v>
      </c>
      <c r="E2" s="64"/>
      <c r="F2" s="64"/>
      <c r="G2" s="64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64" t="s">
        <v>47</v>
      </c>
      <c r="E3" s="64"/>
      <c r="F3" s="64"/>
      <c r="G3" s="64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62" t="s">
        <v>20</v>
      </c>
      <c r="B6" s="62"/>
      <c r="C6" s="62"/>
      <c r="D6" s="62"/>
      <c r="E6" s="62"/>
      <c r="F6" s="62"/>
      <c r="G6" s="6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2" t="s">
        <v>48</v>
      </c>
      <c r="E8" s="12"/>
      <c r="F8" s="12"/>
      <c r="G8" s="12"/>
      <c r="H8" s="12"/>
      <c r="I8" s="12"/>
      <c r="J8" s="12"/>
      <c r="K8" s="12"/>
      <c r="L8" s="13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10" ht="15.75">
      <c r="A9" s="37"/>
      <c r="B9" s="37"/>
      <c r="C9" s="38"/>
      <c r="D9" s="38" t="s">
        <v>66</v>
      </c>
      <c r="E9" s="39"/>
      <c r="F9" s="39"/>
      <c r="G9" s="39"/>
      <c r="H9" s="8"/>
      <c r="I9" s="8"/>
      <c r="J9" s="8"/>
    </row>
    <row r="10" spans="1:11" ht="28.5" customHeight="1">
      <c r="A10" s="39" t="s">
        <v>6</v>
      </c>
      <c r="B10" s="39"/>
      <c r="C10" s="40"/>
      <c r="D10" s="42" t="s">
        <v>69</v>
      </c>
      <c r="E10" s="42"/>
      <c r="F10" s="39"/>
      <c r="G10" s="39"/>
      <c r="H10" s="39"/>
      <c r="I10" s="39"/>
      <c r="J10" s="39"/>
      <c r="K10" s="40"/>
    </row>
    <row r="11" spans="1:11" ht="15.75">
      <c r="A11" s="39"/>
      <c r="B11" s="39"/>
      <c r="C11" s="38"/>
      <c r="D11" s="38"/>
      <c r="E11" s="39"/>
      <c r="F11" s="39"/>
      <c r="G11" s="39"/>
      <c r="H11" s="39"/>
      <c r="I11" s="39"/>
      <c r="J11" s="39"/>
      <c r="K11" s="40"/>
    </row>
    <row r="12" spans="1:10" ht="15.75">
      <c r="A12" s="8" t="s">
        <v>5</v>
      </c>
      <c r="B12" s="39"/>
      <c r="C12" s="40"/>
      <c r="D12" s="41" t="s">
        <v>49</v>
      </c>
      <c r="E12" s="42"/>
      <c r="F12" s="56"/>
      <c r="G12" s="56"/>
      <c r="H12" s="56"/>
      <c r="I12" s="39"/>
      <c r="J12" s="8"/>
    </row>
    <row r="13" spans="1:10" ht="15.75">
      <c r="A13" s="8"/>
      <c r="B13" s="39"/>
      <c r="C13" s="38"/>
      <c r="D13" s="38"/>
      <c r="E13" s="39"/>
      <c r="F13" s="39"/>
      <c r="G13" s="39"/>
      <c r="H13" s="39"/>
      <c r="I13" s="39"/>
      <c r="J13" s="8"/>
    </row>
    <row r="14" spans="1:10" ht="15.75">
      <c r="A14" s="8"/>
      <c r="B14" s="39"/>
      <c r="C14" s="39"/>
      <c r="D14" s="39"/>
      <c r="E14" s="39"/>
      <c r="F14" s="39"/>
      <c r="G14" s="39"/>
      <c r="H14" s="39"/>
      <c r="I14" s="39"/>
      <c r="J14" s="8"/>
    </row>
    <row r="15" spans="1:10" ht="30" customHeight="1">
      <c r="A15" s="10" t="s">
        <v>0</v>
      </c>
      <c r="B15" s="63" t="s">
        <v>1</v>
      </c>
      <c r="C15" s="63"/>
      <c r="D15" s="63"/>
      <c r="E15" s="63"/>
      <c r="F15" s="49" t="s">
        <v>2</v>
      </c>
      <c r="G15" s="49" t="s">
        <v>4</v>
      </c>
      <c r="H15" s="39"/>
      <c r="I15" s="39"/>
      <c r="J15" s="8"/>
    </row>
    <row r="16" spans="1:10" ht="29.25" customHeight="1">
      <c r="A16" s="11">
        <v>1</v>
      </c>
      <c r="B16" s="61" t="s">
        <v>17</v>
      </c>
      <c r="C16" s="61"/>
      <c r="D16" s="61"/>
      <c r="E16" s="61"/>
      <c r="F16" s="46" t="s">
        <v>3</v>
      </c>
      <c r="G16" s="21">
        <f>Тепло!I11</f>
        <v>0.1643365056402884</v>
      </c>
      <c r="H16" s="39"/>
      <c r="I16" s="39"/>
      <c r="J16" s="8"/>
    </row>
    <row r="17" spans="1:10" ht="30" customHeight="1">
      <c r="A17" s="11">
        <v>2</v>
      </c>
      <c r="B17" s="58" t="s">
        <v>18</v>
      </c>
      <c r="C17" s="59"/>
      <c r="D17" s="59"/>
      <c r="E17" s="60"/>
      <c r="F17" s="46" t="s">
        <v>46</v>
      </c>
      <c r="G17" s="46" t="s">
        <v>52</v>
      </c>
      <c r="H17" s="39"/>
      <c r="I17" s="39"/>
      <c r="J17" s="8"/>
    </row>
    <row r="18" spans="1:10" ht="30" customHeight="1">
      <c r="A18" s="11">
        <v>3</v>
      </c>
      <c r="B18" s="58" t="s">
        <v>19</v>
      </c>
      <c r="C18" s="59"/>
      <c r="D18" s="59"/>
      <c r="E18" s="60"/>
      <c r="F18" s="46" t="s">
        <v>62</v>
      </c>
      <c r="G18" s="21">
        <f>Тепло!J11</f>
        <v>22.315853672141998</v>
      </c>
      <c r="H18" s="39"/>
      <c r="I18" s="39"/>
      <c r="J18" s="8"/>
    </row>
    <row r="19" spans="1:10" ht="30" customHeight="1">
      <c r="A19" s="11">
        <v>4</v>
      </c>
      <c r="B19" s="58" t="s">
        <v>9</v>
      </c>
      <c r="C19" s="59"/>
      <c r="D19" s="59"/>
      <c r="E19" s="60"/>
      <c r="F19" s="46" t="s">
        <v>14</v>
      </c>
      <c r="G19" s="46" t="s">
        <v>52</v>
      </c>
      <c r="H19" s="39"/>
      <c r="I19" s="39"/>
      <c r="J19" s="8"/>
    </row>
    <row r="20" spans="1:10" ht="36.75" customHeight="1">
      <c r="A20" s="11">
        <v>5</v>
      </c>
      <c r="B20" s="58" t="s">
        <v>39</v>
      </c>
      <c r="C20" s="59"/>
      <c r="D20" s="59"/>
      <c r="E20" s="60"/>
      <c r="F20" s="46" t="s">
        <v>63</v>
      </c>
      <c r="G20" s="21">
        <f>Вода!G12</f>
        <v>1.157146359401814</v>
      </c>
      <c r="H20" s="39"/>
      <c r="I20" s="39"/>
      <c r="J20" s="8"/>
    </row>
    <row r="21" spans="1:14" ht="36.75" customHeight="1">
      <c r="A21" s="11">
        <v>6</v>
      </c>
      <c r="B21" s="58" t="s">
        <v>29</v>
      </c>
      <c r="C21" s="59"/>
      <c r="D21" s="59"/>
      <c r="E21" s="60"/>
      <c r="F21" s="46" t="s">
        <v>64</v>
      </c>
      <c r="G21" s="21">
        <f>Стоки!G13</f>
        <v>0.6664432500284929</v>
      </c>
      <c r="H21" s="39"/>
      <c r="I21" s="39"/>
      <c r="J21" s="8"/>
      <c r="N21">
        <v>0</v>
      </c>
    </row>
    <row r="22" spans="1:10" ht="15">
      <c r="A22" s="6"/>
      <c r="B22" s="45"/>
      <c r="C22" s="45"/>
      <c r="D22" s="45"/>
      <c r="E22" s="45"/>
      <c r="F22" s="45"/>
      <c r="G22" s="45"/>
      <c r="H22" s="45"/>
      <c r="I22" s="45"/>
      <c r="J22" s="6"/>
    </row>
    <row r="23" spans="1:10" ht="15">
      <c r="A23" s="6"/>
      <c r="B23" s="45"/>
      <c r="C23" s="45"/>
      <c r="D23" s="45"/>
      <c r="E23" s="45"/>
      <c r="F23" s="45"/>
      <c r="G23" s="45"/>
      <c r="H23" s="45"/>
      <c r="I23" s="45"/>
      <c r="J23" s="6"/>
    </row>
    <row r="24" spans="1:10" ht="15">
      <c r="A24" s="6"/>
      <c r="B24" s="45"/>
      <c r="C24" s="45"/>
      <c r="D24" s="45"/>
      <c r="E24" s="45"/>
      <c r="F24" s="45"/>
      <c r="G24" s="45"/>
      <c r="H24" s="45"/>
      <c r="I24" s="45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45" t="s">
        <v>68</v>
      </c>
      <c r="C26" s="6"/>
      <c r="D26" s="6"/>
      <c r="E26" s="6" t="s">
        <v>8</v>
      </c>
      <c r="F26" s="6"/>
      <c r="G26" s="6"/>
      <c r="H26" s="6"/>
      <c r="I26" s="6"/>
      <c r="J26" s="6"/>
    </row>
    <row r="27" ht="18.75">
      <c r="B27" s="47"/>
    </row>
    <row r="28" ht="18.75">
      <c r="B28" s="47"/>
    </row>
    <row r="30" ht="15.75">
      <c r="B30" s="8"/>
    </row>
    <row r="31" ht="15.75">
      <c r="B31" s="8"/>
    </row>
  </sheetData>
  <sheetProtection/>
  <mergeCells count="12">
    <mergeCell ref="A6:G6"/>
    <mergeCell ref="B15:E15"/>
    <mergeCell ref="D2:G2"/>
    <mergeCell ref="D1:G1"/>
    <mergeCell ref="D3:G3"/>
    <mergeCell ref="M8:V8"/>
    <mergeCell ref="B21:E21"/>
    <mergeCell ref="B18:E18"/>
    <mergeCell ref="B19:E19"/>
    <mergeCell ref="B20:E20"/>
    <mergeCell ref="B16:E16"/>
    <mergeCell ref="B17:E17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5"/>
  <sheetViews>
    <sheetView view="pageBreakPreview" zoomScaleSheetLayoutView="100" zoomScalePageLayoutView="0" workbookViewId="0" topLeftCell="A1">
      <selection activeCell="K24" sqref="K24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4" t="s">
        <v>43</v>
      </c>
      <c r="I1" s="14"/>
      <c r="J1" s="14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4" t="s">
        <v>40</v>
      </c>
      <c r="I2" s="14"/>
      <c r="J2" s="14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64" t="s">
        <v>47</v>
      </c>
      <c r="I3" s="64"/>
      <c r="J3" s="64"/>
      <c r="K3" s="64"/>
      <c r="L3" s="8"/>
    </row>
    <row r="4" spans="1:12" ht="15.75">
      <c r="A4" s="8"/>
      <c r="B4" s="8"/>
      <c r="C4" s="8"/>
      <c r="D4" s="8"/>
      <c r="E4" s="8"/>
      <c r="F4" s="8"/>
      <c r="G4" s="8"/>
      <c r="H4" s="14"/>
      <c r="I4" s="14"/>
      <c r="J4" s="14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62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70" t="s">
        <v>45</v>
      </c>
      <c r="B8" s="70"/>
      <c r="C8" s="70"/>
      <c r="D8" s="70"/>
      <c r="E8" s="70"/>
      <c r="F8" s="70"/>
      <c r="G8" s="70"/>
      <c r="H8" s="70"/>
      <c r="I8" s="70"/>
      <c r="J8" s="70"/>
      <c r="K8" s="8"/>
      <c r="L8" s="8"/>
    </row>
    <row r="9" spans="1:12" ht="47.25" customHeight="1">
      <c r="A9" s="66" t="s">
        <v>10</v>
      </c>
      <c r="B9" s="66" t="s">
        <v>11</v>
      </c>
      <c r="C9" s="58" t="s">
        <v>13</v>
      </c>
      <c r="D9" s="60"/>
      <c r="E9" s="66" t="s">
        <v>67</v>
      </c>
      <c r="F9" s="66" t="s">
        <v>12</v>
      </c>
      <c r="G9" s="63" t="s">
        <v>15</v>
      </c>
      <c r="H9" s="63"/>
      <c r="I9" s="66" t="s">
        <v>22</v>
      </c>
      <c r="J9" s="66" t="s">
        <v>55</v>
      </c>
      <c r="K9" s="8"/>
      <c r="L9" s="8"/>
    </row>
    <row r="10" spans="1:12" ht="47.25">
      <c r="A10" s="67"/>
      <c r="B10" s="67"/>
      <c r="C10" s="48" t="s">
        <v>23</v>
      </c>
      <c r="D10" s="49" t="s">
        <v>24</v>
      </c>
      <c r="E10" s="67"/>
      <c r="F10" s="67"/>
      <c r="G10" s="48" t="s">
        <v>23</v>
      </c>
      <c r="H10" s="49" t="s">
        <v>24</v>
      </c>
      <c r="I10" s="67"/>
      <c r="J10" s="67"/>
      <c r="K10" s="8"/>
      <c r="L10" s="8"/>
    </row>
    <row r="11" spans="1:12" ht="15.75">
      <c r="A11" s="50">
        <v>1</v>
      </c>
      <c r="B11" s="50" t="s">
        <v>50</v>
      </c>
      <c r="C11" s="23"/>
      <c r="D11" s="21">
        <f>8067.09/1000</f>
        <v>8.06709</v>
      </c>
      <c r="E11" s="22">
        <v>180024</v>
      </c>
      <c r="F11" s="22" t="s">
        <v>51</v>
      </c>
      <c r="G11" s="23"/>
      <c r="H11" s="24">
        <f>(1153944.5*(8042/7000)/1000)</f>
        <v>1325.7173812857143</v>
      </c>
      <c r="I11" s="21">
        <f>H11/D11/1000</f>
        <v>0.1643365056402884</v>
      </c>
      <c r="J11" s="21">
        <f>E11/8067.09</f>
        <v>22.315853672141998</v>
      </c>
      <c r="K11" s="39"/>
      <c r="L11" s="8"/>
    </row>
    <row r="12" spans="1:12" ht="15.75">
      <c r="A12" s="68" t="s">
        <v>16</v>
      </c>
      <c r="B12" s="69"/>
      <c r="C12" s="23"/>
      <c r="D12" s="25">
        <f>D11</f>
        <v>8.06709</v>
      </c>
      <c r="E12" s="26">
        <f>E11</f>
        <v>180024</v>
      </c>
      <c r="F12" s="22"/>
      <c r="G12" s="23"/>
      <c r="H12" s="27">
        <f>H11</f>
        <v>1325.7173812857143</v>
      </c>
      <c r="I12" s="25">
        <f>I11</f>
        <v>0.1643365056402884</v>
      </c>
      <c r="J12" s="25">
        <f>J11</f>
        <v>22.315853672141998</v>
      </c>
      <c r="K12" s="39"/>
      <c r="L12" s="8"/>
    </row>
    <row r="13" spans="1:12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8"/>
    </row>
    <row r="14" spans="1:12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8"/>
      <c r="L14" s="8"/>
    </row>
    <row r="15" spans="1:12" ht="36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8"/>
      <c r="L15" s="8"/>
    </row>
  </sheetData>
  <sheetProtection/>
  <mergeCells count="12">
    <mergeCell ref="B9:B10"/>
    <mergeCell ref="A9:A10"/>
    <mergeCell ref="E9:E10"/>
    <mergeCell ref="F9:F10"/>
    <mergeCell ref="H3:K3"/>
    <mergeCell ref="A12:B12"/>
    <mergeCell ref="A8:J8"/>
    <mergeCell ref="I9:I10"/>
    <mergeCell ref="J9:J10"/>
    <mergeCell ref="G9:H9"/>
    <mergeCell ref="A6:J6"/>
    <mergeCell ref="C9:D9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4"/>
      <c r="B1" s="14"/>
      <c r="C1" s="14"/>
      <c r="D1" s="14"/>
      <c r="E1" s="14"/>
      <c r="F1" s="14" t="s">
        <v>25</v>
      </c>
      <c r="G1" s="14"/>
      <c r="H1" s="14"/>
      <c r="I1" s="14"/>
    </row>
    <row r="2" spans="1:9" ht="15.75">
      <c r="A2" s="14"/>
      <c r="B2" s="14"/>
      <c r="C2" s="14"/>
      <c r="D2" s="14"/>
      <c r="E2" s="14"/>
      <c r="F2" s="14" t="s">
        <v>40</v>
      </c>
      <c r="G2" s="14"/>
      <c r="H2" s="14"/>
      <c r="I2" s="14"/>
    </row>
    <row r="3" spans="1:9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ht="15.75">
      <c r="A4" s="14"/>
      <c r="B4" s="14"/>
      <c r="C4" s="14"/>
      <c r="D4" s="14"/>
      <c r="E4" s="14"/>
      <c r="F4" s="14"/>
      <c r="G4" s="14"/>
      <c r="H4" s="14"/>
      <c r="I4" s="14"/>
    </row>
    <row r="5" spans="1:9" ht="15.75">
      <c r="A5" s="14"/>
      <c r="B5" s="14"/>
      <c r="C5" s="14"/>
      <c r="D5" s="14"/>
      <c r="E5" s="14"/>
      <c r="F5" s="14"/>
      <c r="G5" s="14"/>
      <c r="H5" s="5"/>
      <c r="I5" s="14"/>
    </row>
    <row r="6" spans="1:9" ht="26.25" customHeight="1">
      <c r="A6" s="75" t="s">
        <v>30</v>
      </c>
      <c r="B6" s="75"/>
      <c r="C6" s="75"/>
      <c r="D6" s="75"/>
      <c r="E6" s="75"/>
      <c r="F6" s="75"/>
      <c r="G6" s="75"/>
      <c r="H6" s="75"/>
      <c r="I6" s="14"/>
    </row>
    <row r="7" spans="1:9" ht="15.75">
      <c r="A7" s="14"/>
      <c r="B7" s="14"/>
      <c r="C7" s="14"/>
      <c r="D7" s="14"/>
      <c r="E7" s="14"/>
      <c r="F7" s="14"/>
      <c r="G7" s="14"/>
      <c r="H7" s="14"/>
      <c r="I7" s="14"/>
    </row>
    <row r="8" spans="1:9" ht="15.75">
      <c r="A8" s="71"/>
      <c r="B8" s="76"/>
      <c r="C8" s="76"/>
      <c r="D8" s="76"/>
      <c r="E8" s="76"/>
      <c r="F8" s="76"/>
      <c r="G8" s="76"/>
      <c r="H8" s="72"/>
      <c r="I8" s="14"/>
    </row>
    <row r="9" spans="1:9" ht="46.5" customHeight="1">
      <c r="A9" s="77" t="s">
        <v>10</v>
      </c>
      <c r="B9" s="77" t="s">
        <v>31</v>
      </c>
      <c r="C9" s="79" t="s">
        <v>33</v>
      </c>
      <c r="D9" s="80"/>
      <c r="E9" s="77" t="s">
        <v>12</v>
      </c>
      <c r="F9" s="73" t="s">
        <v>34</v>
      </c>
      <c r="G9" s="74"/>
      <c r="H9" s="77" t="s">
        <v>35</v>
      </c>
      <c r="I9" s="14"/>
    </row>
    <row r="10" spans="1:9" ht="47.25">
      <c r="A10" s="78"/>
      <c r="B10" s="78"/>
      <c r="C10" s="15" t="s">
        <v>23</v>
      </c>
      <c r="D10" s="16" t="s">
        <v>24</v>
      </c>
      <c r="E10" s="78"/>
      <c r="F10" s="15" t="s">
        <v>23</v>
      </c>
      <c r="G10" s="16" t="s">
        <v>24</v>
      </c>
      <c r="H10" s="78"/>
      <c r="I10" s="14"/>
    </row>
    <row r="11" spans="1:9" ht="15.75">
      <c r="A11" s="17">
        <v>1</v>
      </c>
      <c r="B11" s="17" t="s">
        <v>32</v>
      </c>
      <c r="C11" s="18"/>
      <c r="D11" s="18"/>
      <c r="E11" s="18"/>
      <c r="F11" s="18"/>
      <c r="G11" s="18"/>
      <c r="H11" s="18"/>
      <c r="I11" s="14"/>
    </row>
    <row r="12" spans="1:9" ht="15.75">
      <c r="A12" s="18"/>
      <c r="B12" s="17"/>
      <c r="C12" s="18"/>
      <c r="D12" s="18"/>
      <c r="E12" s="18"/>
      <c r="F12" s="18"/>
      <c r="G12" s="18"/>
      <c r="H12" s="18"/>
      <c r="I12" s="14"/>
    </row>
    <row r="13" spans="1:9" ht="15.75">
      <c r="A13" s="71" t="s">
        <v>16</v>
      </c>
      <c r="B13" s="72"/>
      <c r="C13" s="18"/>
      <c r="D13" s="18"/>
      <c r="E13" s="18"/>
      <c r="F13" s="18"/>
      <c r="G13" s="18"/>
      <c r="H13" s="18"/>
      <c r="I13" s="14"/>
    </row>
    <row r="14" spans="1:9" ht="15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6" customHeight="1">
      <c r="A16" s="14"/>
      <c r="B16" s="14"/>
      <c r="C16" s="14"/>
      <c r="D16" s="14"/>
      <c r="E16" s="14"/>
      <c r="F16" s="14"/>
      <c r="G16" s="14"/>
      <c r="H16" s="14"/>
      <c r="I16" s="14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19"/>
  <sheetViews>
    <sheetView view="pageBreakPreview" zoomScaleSheetLayoutView="100" zoomScalePageLayoutView="0" workbookViewId="0" topLeftCell="A1">
      <selection activeCell="L23" sqref="L23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4"/>
      <c r="B1" s="14"/>
      <c r="C1" s="14"/>
      <c r="D1" s="14"/>
      <c r="E1" s="14"/>
      <c r="F1" s="14" t="s">
        <v>42</v>
      </c>
      <c r="G1" s="14"/>
      <c r="H1" s="8"/>
      <c r="I1" s="8"/>
    </row>
    <row r="2" spans="1:9" ht="15.75">
      <c r="A2" s="14"/>
      <c r="B2" s="14"/>
      <c r="C2" s="14"/>
      <c r="D2" s="14"/>
      <c r="E2" s="14"/>
      <c r="F2" s="14" t="s">
        <v>40</v>
      </c>
      <c r="G2" s="14"/>
      <c r="H2" s="8"/>
      <c r="I2" s="8"/>
    </row>
    <row r="3" spans="1:9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ht="15.75">
      <c r="A4" s="14"/>
      <c r="B4" s="14"/>
      <c r="C4" s="14"/>
      <c r="D4" s="14"/>
      <c r="E4" s="14"/>
      <c r="F4" s="14"/>
      <c r="G4" s="14"/>
      <c r="H4" s="8"/>
      <c r="I4" s="8"/>
    </row>
    <row r="5" spans="1:9" ht="15.75">
      <c r="A5" s="14"/>
      <c r="B5" s="14"/>
      <c r="C5" s="14"/>
      <c r="D5" s="14"/>
      <c r="E5" s="14"/>
      <c r="F5" s="14"/>
      <c r="G5" s="5"/>
      <c r="H5" s="8"/>
      <c r="I5" s="8"/>
    </row>
    <row r="6" spans="1:9" ht="30.75" customHeight="1">
      <c r="A6" s="75" t="s">
        <v>26</v>
      </c>
      <c r="B6" s="75"/>
      <c r="C6" s="75"/>
      <c r="D6" s="75"/>
      <c r="E6" s="75"/>
      <c r="F6" s="75"/>
      <c r="G6" s="75"/>
      <c r="H6" s="8"/>
      <c r="I6" s="8"/>
    </row>
    <row r="7" spans="1:9" ht="16.5" thickBot="1">
      <c r="A7" s="14"/>
      <c r="B7" s="14"/>
      <c r="C7" s="14"/>
      <c r="D7" s="14"/>
      <c r="E7" s="14"/>
      <c r="F7" s="14"/>
      <c r="G7" s="14"/>
      <c r="H7" s="8"/>
      <c r="I7" s="8"/>
    </row>
    <row r="8" spans="1:9" ht="15.75">
      <c r="A8" s="89" t="s">
        <v>45</v>
      </c>
      <c r="B8" s="90"/>
      <c r="C8" s="90"/>
      <c r="D8" s="90"/>
      <c r="E8" s="90"/>
      <c r="F8" s="90"/>
      <c r="G8" s="90"/>
      <c r="H8" s="19"/>
      <c r="I8" s="8"/>
    </row>
    <row r="9" spans="1:9" ht="48" customHeight="1">
      <c r="A9" s="91" t="s">
        <v>10</v>
      </c>
      <c r="B9" s="93" t="s">
        <v>27</v>
      </c>
      <c r="C9" s="94" t="s">
        <v>28</v>
      </c>
      <c r="D9" s="95"/>
      <c r="E9" s="96" t="s">
        <v>58</v>
      </c>
      <c r="F9" s="96" t="s">
        <v>57</v>
      </c>
      <c r="G9" s="85" t="s">
        <v>56</v>
      </c>
      <c r="H9" s="86"/>
      <c r="I9" s="39"/>
    </row>
    <row r="10" spans="1:9" ht="31.5">
      <c r="A10" s="92"/>
      <c r="B10" s="78"/>
      <c r="C10" s="51" t="s">
        <v>23</v>
      </c>
      <c r="D10" s="52" t="s">
        <v>24</v>
      </c>
      <c r="E10" s="97"/>
      <c r="F10" s="97"/>
      <c r="G10" s="85"/>
      <c r="H10" s="86"/>
      <c r="I10" s="39"/>
    </row>
    <row r="11" spans="1:9" ht="15.75">
      <c r="A11" s="20">
        <v>1</v>
      </c>
      <c r="B11" s="17" t="s">
        <v>53</v>
      </c>
      <c r="C11" s="43"/>
      <c r="D11" s="28">
        <f>32632/1000</f>
        <v>32.632</v>
      </c>
      <c r="E11" s="29">
        <f>20494+8710</f>
        <v>29204</v>
      </c>
      <c r="F11" s="30">
        <f>8556</f>
        <v>8556</v>
      </c>
      <c r="G11" s="81">
        <f>(E11+F11)/32632</f>
        <v>1.157146359401814</v>
      </c>
      <c r="H11" s="82"/>
      <c r="I11" s="39"/>
    </row>
    <row r="12" spans="1:9" ht="16.5" thickBot="1">
      <c r="A12" s="87" t="s">
        <v>16</v>
      </c>
      <c r="B12" s="88"/>
      <c r="C12" s="44"/>
      <c r="D12" s="31">
        <f>D11</f>
        <v>32.632</v>
      </c>
      <c r="E12" s="32">
        <f>E11</f>
        <v>29204</v>
      </c>
      <c r="F12" s="33">
        <f>F11</f>
        <v>8556</v>
      </c>
      <c r="G12" s="83">
        <f>G11</f>
        <v>1.157146359401814</v>
      </c>
      <c r="H12" s="84"/>
      <c r="I12" s="39"/>
    </row>
    <row r="13" spans="1:9" ht="15.75">
      <c r="A13" s="8"/>
      <c r="B13" s="8"/>
      <c r="C13" s="39"/>
      <c r="D13" s="39"/>
      <c r="E13" s="39"/>
      <c r="F13" s="39"/>
      <c r="G13" s="39"/>
      <c r="H13" s="39"/>
      <c r="I13" s="39"/>
    </row>
    <row r="14" spans="1:9" ht="15.75">
      <c r="A14" s="8"/>
      <c r="B14" s="8"/>
      <c r="C14" s="39"/>
      <c r="D14" s="39"/>
      <c r="E14" s="39"/>
      <c r="F14" s="39"/>
      <c r="G14" s="39"/>
      <c r="H14" s="39"/>
      <c r="I14" s="39"/>
    </row>
    <row r="15" spans="3:9" ht="15">
      <c r="C15" s="40"/>
      <c r="D15" s="40"/>
      <c r="E15" s="40"/>
      <c r="F15" s="40"/>
      <c r="G15" s="40"/>
      <c r="H15" s="40"/>
      <c r="I15" s="40"/>
    </row>
    <row r="16" spans="3:9" ht="15">
      <c r="C16" s="40"/>
      <c r="D16" s="40"/>
      <c r="E16" s="40"/>
      <c r="F16" s="40"/>
      <c r="G16" s="40"/>
      <c r="H16" s="40"/>
      <c r="I16" s="40"/>
    </row>
    <row r="17" spans="3:9" ht="15">
      <c r="C17" s="40"/>
      <c r="D17" s="40"/>
      <c r="E17" s="40"/>
      <c r="F17" s="40"/>
      <c r="G17" s="40"/>
      <c r="H17" s="40"/>
      <c r="I17" s="40"/>
    </row>
    <row r="18" spans="3:9" ht="15">
      <c r="C18" s="40"/>
      <c r="D18" s="40"/>
      <c r="E18" s="40"/>
      <c r="F18" s="40"/>
      <c r="G18" s="40"/>
      <c r="H18" s="40"/>
      <c r="I18" s="40"/>
    </row>
    <row r="19" spans="3:9" ht="15">
      <c r="C19" s="40"/>
      <c r="D19" s="40"/>
      <c r="E19" s="40"/>
      <c r="F19" s="40"/>
      <c r="G19" s="40"/>
      <c r="H19" s="40"/>
      <c r="I19" s="40"/>
    </row>
  </sheetData>
  <sheetProtection/>
  <mergeCells count="12">
    <mergeCell ref="E9:E10"/>
    <mergeCell ref="F9:F10"/>
    <mergeCell ref="G11:H11"/>
    <mergeCell ref="G12:H12"/>
    <mergeCell ref="F3:I3"/>
    <mergeCell ref="G9:H10"/>
    <mergeCell ref="A12:B12"/>
    <mergeCell ref="A6:G6"/>
    <mergeCell ref="A8:G8"/>
    <mergeCell ref="A9:A10"/>
    <mergeCell ref="B9:B10"/>
    <mergeCell ref="C9:D9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I22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4"/>
      <c r="B1" s="14"/>
      <c r="C1" s="14"/>
      <c r="D1" s="14"/>
      <c r="E1" s="14"/>
      <c r="F1" s="14" t="s">
        <v>41</v>
      </c>
      <c r="G1" s="14"/>
      <c r="H1" s="14"/>
      <c r="I1" s="14"/>
    </row>
    <row r="2" spans="1:9" s="4" customFormat="1" ht="15.75">
      <c r="A2" s="14"/>
      <c r="B2" s="14"/>
      <c r="C2" s="14"/>
      <c r="D2" s="14"/>
      <c r="E2" s="14"/>
      <c r="F2" s="14" t="s">
        <v>40</v>
      </c>
      <c r="G2" s="14"/>
      <c r="H2" s="14"/>
      <c r="I2" s="14"/>
    </row>
    <row r="3" spans="1:9" s="4" customFormat="1" ht="15.75">
      <c r="A3" s="14"/>
      <c r="B3" s="14"/>
      <c r="C3" s="14"/>
      <c r="D3" s="14"/>
      <c r="E3" s="14"/>
      <c r="F3" s="64" t="s">
        <v>47</v>
      </c>
      <c r="G3" s="64"/>
      <c r="H3" s="64"/>
      <c r="I3" s="64"/>
    </row>
    <row r="4" spans="1:9" s="4" customFormat="1" ht="15.75">
      <c r="A4" s="14"/>
      <c r="B4" s="14"/>
      <c r="C4" s="14"/>
      <c r="D4" s="14"/>
      <c r="E4" s="14"/>
      <c r="F4" s="14"/>
      <c r="G4" s="14"/>
      <c r="H4" s="14"/>
      <c r="I4" s="14"/>
    </row>
    <row r="5" spans="1:9" s="4" customFormat="1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26.25" customHeight="1">
      <c r="A6" s="75" t="s">
        <v>36</v>
      </c>
      <c r="B6" s="75"/>
      <c r="C6" s="75"/>
      <c r="D6" s="75"/>
      <c r="E6" s="75"/>
      <c r="F6" s="75"/>
      <c r="G6" s="75"/>
      <c r="H6" s="8"/>
      <c r="I6" s="8"/>
    </row>
    <row r="7" spans="1:9" ht="15.75">
      <c r="A7" s="14"/>
      <c r="B7" s="14"/>
      <c r="C7" s="14"/>
      <c r="D7" s="14"/>
      <c r="E7" s="14"/>
      <c r="F7" s="14"/>
      <c r="G7" s="14"/>
      <c r="H7" s="8"/>
      <c r="I7" s="8"/>
    </row>
    <row r="8" spans="1:9" ht="15.75">
      <c r="A8" s="105" t="s">
        <v>45</v>
      </c>
      <c r="B8" s="105"/>
      <c r="C8" s="105"/>
      <c r="D8" s="105"/>
      <c r="E8" s="105"/>
      <c r="F8" s="105"/>
      <c r="G8" s="105"/>
      <c r="H8" s="8"/>
      <c r="I8" s="8"/>
    </row>
    <row r="9" spans="1:9" ht="53.25" customHeight="1">
      <c r="A9" s="98" t="s">
        <v>10</v>
      </c>
      <c r="B9" s="98" t="s">
        <v>37</v>
      </c>
      <c r="C9" s="106" t="s">
        <v>38</v>
      </c>
      <c r="D9" s="107"/>
      <c r="E9" s="98" t="s">
        <v>59</v>
      </c>
      <c r="F9" s="98" t="s">
        <v>60</v>
      </c>
      <c r="G9" s="98" t="s">
        <v>61</v>
      </c>
      <c r="H9" s="39"/>
      <c r="I9" s="8"/>
    </row>
    <row r="10" spans="1:9" ht="40.5" customHeight="1">
      <c r="A10" s="97"/>
      <c r="B10" s="97"/>
      <c r="C10" s="51" t="s">
        <v>23</v>
      </c>
      <c r="D10" s="52" t="s">
        <v>24</v>
      </c>
      <c r="E10" s="97"/>
      <c r="F10" s="97"/>
      <c r="G10" s="97"/>
      <c r="H10" s="39"/>
      <c r="I10" s="8"/>
    </row>
    <row r="11" spans="1:9" ht="15.75">
      <c r="A11" s="53">
        <v>1</v>
      </c>
      <c r="B11" s="53" t="s">
        <v>54</v>
      </c>
      <c r="C11" s="34">
        <f>19754.015/1000</f>
        <v>19.754015</v>
      </c>
      <c r="D11" s="34"/>
      <c r="E11" s="28">
        <f>9070</f>
        <v>9070</v>
      </c>
      <c r="F11" s="99">
        <v>4270</v>
      </c>
      <c r="G11" s="101">
        <f>((E11/C11)+(F13/(C12+C11)))/1000</f>
        <v>0.6664432500284929</v>
      </c>
      <c r="H11" s="39"/>
      <c r="I11" s="8"/>
    </row>
    <row r="12" spans="1:9" ht="15.75">
      <c r="A12" s="54">
        <v>2</v>
      </c>
      <c r="B12" s="55" t="s">
        <v>65</v>
      </c>
      <c r="C12" s="34">
        <f>844.541/1000</f>
        <v>0.8445410000000001</v>
      </c>
      <c r="D12" s="34"/>
      <c r="E12" s="28"/>
      <c r="F12" s="100"/>
      <c r="G12" s="102"/>
      <c r="H12" s="39"/>
      <c r="I12" s="8"/>
    </row>
    <row r="13" spans="1:9" ht="15.75">
      <c r="A13" s="103" t="s">
        <v>16</v>
      </c>
      <c r="B13" s="104"/>
      <c r="C13" s="35">
        <f>C11</f>
        <v>19.754015</v>
      </c>
      <c r="D13" s="35"/>
      <c r="E13" s="36">
        <f>E11</f>
        <v>9070</v>
      </c>
      <c r="F13" s="36">
        <f>F11</f>
        <v>4270</v>
      </c>
      <c r="G13" s="35">
        <f>G11</f>
        <v>0.6664432500284929</v>
      </c>
      <c r="H13" s="39"/>
      <c r="I13" s="8"/>
    </row>
    <row r="14" spans="1:9" ht="15.75">
      <c r="A14" s="39"/>
      <c r="B14" s="39"/>
      <c r="C14" s="39"/>
      <c r="D14" s="39"/>
      <c r="E14" s="39"/>
      <c r="F14" s="39"/>
      <c r="G14" s="39"/>
      <c r="H14" s="8"/>
      <c r="I14" s="8"/>
    </row>
    <row r="15" spans="1:9" ht="15.75">
      <c r="A15" s="39"/>
      <c r="B15" s="39"/>
      <c r="C15" s="39"/>
      <c r="D15" s="39"/>
      <c r="E15" s="39"/>
      <c r="F15" s="39"/>
      <c r="G15" s="39"/>
      <c r="H15" s="8"/>
      <c r="I15" s="8"/>
    </row>
    <row r="16" spans="1:9" ht="15.75">
      <c r="A16" s="39"/>
      <c r="B16" s="39"/>
      <c r="C16" s="39"/>
      <c r="D16" s="39"/>
      <c r="E16" s="39"/>
      <c r="F16" s="39"/>
      <c r="G16" s="39"/>
      <c r="H16" s="8"/>
      <c r="I16" s="8"/>
    </row>
    <row r="17" spans="1:9" ht="15.75">
      <c r="A17" s="39"/>
      <c r="B17" s="39"/>
      <c r="C17" s="39"/>
      <c r="D17" s="39"/>
      <c r="E17" s="39"/>
      <c r="F17" s="39"/>
      <c r="G17" s="39"/>
      <c r="H17" s="8"/>
      <c r="I17" s="8"/>
    </row>
    <row r="18" spans="1:7" ht="15">
      <c r="A18" s="40"/>
      <c r="B18" s="40"/>
      <c r="C18" s="40"/>
      <c r="D18" s="40"/>
      <c r="E18" s="40"/>
      <c r="F18" s="40"/>
      <c r="G18" s="40"/>
    </row>
    <row r="19" spans="1:7" ht="15">
      <c r="A19" s="40"/>
      <c r="B19" s="40"/>
      <c r="C19" s="40"/>
      <c r="D19" s="40"/>
      <c r="E19" s="40"/>
      <c r="F19" s="40"/>
      <c r="G19" s="40"/>
    </row>
    <row r="20" spans="1:7" ht="15">
      <c r="A20" s="40"/>
      <c r="B20" s="40"/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7" ht="15">
      <c r="A22" s="40"/>
      <c r="B22" s="40"/>
      <c r="C22" s="40"/>
      <c r="D22" s="40"/>
      <c r="E22" s="40"/>
      <c r="F22" s="40"/>
      <c r="G22" s="40"/>
    </row>
  </sheetData>
  <sheetProtection/>
  <mergeCells count="12">
    <mergeCell ref="C9:D9"/>
    <mergeCell ref="E9:E10"/>
    <mergeCell ref="F9:F10"/>
    <mergeCell ref="G9:G10"/>
    <mergeCell ref="F11:F12"/>
    <mergeCell ref="G11:G12"/>
    <mergeCell ref="F3:I3"/>
    <mergeCell ref="A13:B13"/>
    <mergeCell ref="A6:G6"/>
    <mergeCell ref="A8:G8"/>
    <mergeCell ref="A9:A10"/>
    <mergeCell ref="B9:B10"/>
  </mergeCells>
  <printOptions/>
  <pageMargins left="0.7" right="0.7" top="0.75" bottom="0.75" header="0.3" footer="0.3"/>
  <pageSetup horizontalDpi="600" verticalDpi="600" orientation="landscape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ДецикСВ</cp:lastModifiedBy>
  <cp:lastPrinted>2015-11-10T08:49:51Z</cp:lastPrinted>
  <dcterms:created xsi:type="dcterms:W3CDTF">2015-04-20T11:22:08Z</dcterms:created>
  <dcterms:modified xsi:type="dcterms:W3CDTF">2016-02-19T09:37:30Z</dcterms:modified>
  <cp:category/>
  <cp:version/>
  <cp:contentType/>
  <cp:contentStatus/>
</cp:coreProperties>
</file>