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9320" windowHeight="7815" activeTab="0"/>
  </bookViews>
  <sheets>
    <sheet name="Общие" sheetId="1" r:id="rId1"/>
    <sheet name="Тепло" sheetId="2" r:id="rId2"/>
    <sheet name="Электро" sheetId="3" r:id="rId3"/>
    <sheet name="Вода" sheetId="4" r:id="rId4"/>
    <sheet name="Стоки" sheetId="5" r:id="rId5"/>
  </sheets>
  <definedNames>
    <definedName name="_xlnm.Print_Area" localSheetId="0">'Общие'!$A$1:$J$31</definedName>
    <definedName name="_xlnm.Print_Area" localSheetId="4">'Стоки'!$A$1:$H$13</definedName>
  </definedNames>
  <calcPr fullCalcOnLoad="1"/>
</workbook>
</file>

<file path=xl/sharedStrings.xml><?xml version="1.0" encoding="utf-8"?>
<sst xmlns="http://schemas.openxmlformats.org/spreadsheetml/2006/main" count="98" uniqueCount="70">
  <si>
    <t>№
п/п</t>
  </si>
  <si>
    <t>Наименование показателя</t>
  </si>
  <si>
    <t>Ед. изм.</t>
  </si>
  <si>
    <t>т.у.т./Гкал</t>
  </si>
  <si>
    <t>Фактические значения</t>
  </si>
  <si>
    <t xml:space="preserve">Ответственное лицо </t>
  </si>
  <si>
    <t>Период расчета показателей</t>
  </si>
  <si>
    <t xml:space="preserve">Наименование филиала (общества) </t>
  </si>
  <si>
    <t xml:space="preserve">Подпись </t>
  </si>
  <si>
    <t>Удельный расход электрической энергии на транспортировку 1 Гкал</t>
  </si>
  <si>
    <t>№ п/п</t>
  </si>
  <si>
    <t>Источник производства тепла</t>
  </si>
  <si>
    <t>Вид топлива</t>
  </si>
  <si>
    <t>Выработано всего, тыс. Гкал</t>
  </si>
  <si>
    <t>тыс. кВт·ч/Гкал</t>
  </si>
  <si>
    <t>Расход топлива на производство тепла, т.у.т</t>
  </si>
  <si>
    <t>Итого по МО</t>
  </si>
  <si>
    <t>Удельный расход топлива на производство 1 Гкал</t>
  </si>
  <si>
    <t>Удельный расход топлива на производство 1 кВт</t>
  </si>
  <si>
    <t>Удельный расход электрической энергии на производство 1 Гкал</t>
  </si>
  <si>
    <t>Значение фактических показателей удельных расходов потребляемых энергетических ресурсов и воды по филиалу (обществу)</t>
  </si>
  <si>
    <t>Значение фактических показателей удельных расходов потребляемых энергетических ресурсов и воды по источникам тепла</t>
  </si>
  <si>
    <t>Удельный расход топлива на пр-во 
1 Гкал, т.у.т/Гкал</t>
  </si>
  <si>
    <t xml:space="preserve">расч. </t>
  </si>
  <si>
    <t>по приборам учета</t>
  </si>
  <si>
    <t>Приложение №3</t>
  </si>
  <si>
    <t>Значение фактических показателей удельных расходов потребляемых энергетических ресурсов по источникам водоснабжения</t>
  </si>
  <si>
    <t>Водозабор</t>
  </si>
  <si>
    <t>Подъем воды, тыс. м3</t>
  </si>
  <si>
    <t>Удельный расход электрической энергии на очистку и перекачку 1 м3 стоков</t>
  </si>
  <si>
    <t>Значение фактических показателей удельных расходов потребляемых энергетических ресурсов на производство электрической энергии</t>
  </si>
  <si>
    <t>Источник производства ЭЭ</t>
  </si>
  <si>
    <t>Электростанция</t>
  </si>
  <si>
    <t>Производство ЭЭ всего, тыс. кВт</t>
  </si>
  <si>
    <t>Расход топлива на производство ЭЭ, т.у.т</t>
  </si>
  <si>
    <t>Удельный расход топлива на производство 
1 кВт, т.у.т/кВтч</t>
  </si>
  <si>
    <t>Значение фактических показателей удельных расходов потребляемых энергетических ресурсов по источникам водоотведения</t>
  </si>
  <si>
    <t>КОС</t>
  </si>
  <si>
    <t>Очистка стоков, тыс. м3</t>
  </si>
  <si>
    <t xml:space="preserve">Удельный расход электрической энергии на подъем и транспортировку 1 м3 воды </t>
  </si>
  <si>
    <t>к распоряжению АО "Ямалкоммунэнерго"</t>
  </si>
  <si>
    <t>Приложение №5</t>
  </si>
  <si>
    <t>Приложение №4</t>
  </si>
  <si>
    <t>Приложение №2</t>
  </si>
  <si>
    <t xml:space="preserve"> Приложение №1</t>
  </si>
  <si>
    <t>МО п. Ханымей</t>
  </si>
  <si>
    <t>т.у.т./кВт·ч</t>
  </si>
  <si>
    <r>
      <t>от</t>
    </r>
    <r>
      <rPr>
        <u val="single"/>
        <sz val="12"/>
        <color indexed="8"/>
        <rFont val="Times New Roman"/>
        <family val="1"/>
      </rPr>
      <t xml:space="preserve"> 27.04.2015 г.</t>
    </r>
    <r>
      <rPr>
        <sz val="12"/>
        <color indexed="8"/>
        <rFont val="Times New Roman"/>
        <family val="1"/>
      </rPr>
      <t xml:space="preserve">       </t>
    </r>
    <r>
      <rPr>
        <u val="single"/>
        <sz val="12"/>
        <color indexed="8"/>
        <rFont val="Times New Roman"/>
        <family val="1"/>
      </rPr>
      <t>№ 1.13-02-2015/0001</t>
    </r>
  </si>
  <si>
    <t xml:space="preserve">филиал АО "Ямалкоммунэнерго" в Пуровском районе "Тепло" </t>
  </si>
  <si>
    <t>Ведущий инженер ПТО участка № 4 п. Ханымей      А.В. Лопато</t>
  </si>
  <si>
    <t>Котельная ДЕ-16</t>
  </si>
  <si>
    <t>природный газ</t>
  </si>
  <si>
    <t>-</t>
  </si>
  <si>
    <t>СОВ-2400 п. Ханымей</t>
  </si>
  <si>
    <t>КОС-700 п. Ханымей</t>
  </si>
  <si>
    <t>Удельный расход ЭЭ на пр-во 1 Гкал, кВтч/Гкал</t>
  </si>
  <si>
    <t>Удельный расход электрической энергии на подъем и транспортировку 1 м3 воды, кВт·ч/м3</t>
  </si>
  <si>
    <t>Расход ЭЭ на транспорт воды, 
 кВтч</t>
  </si>
  <si>
    <t>Расход ЭЭ на подъем воды,очистка
 кВтч</t>
  </si>
  <si>
    <t>Расход ЭЭ на очистку стоков, 
 кВтч</t>
  </si>
  <si>
    <t>Расход ЭЭ на транспорт стоков, 
кВтч</t>
  </si>
  <si>
    <t>Удельный расход электрической энергии на очистку и перекачку 1 м3 стоков,  кВтч/м3</t>
  </si>
  <si>
    <t>кВт·ч/Гкал</t>
  </si>
  <si>
    <t>кВт·ч/м3</t>
  </si>
  <si>
    <t xml:space="preserve"> кВт·ч/м3</t>
  </si>
  <si>
    <t>Без очистки на рельеф</t>
  </si>
  <si>
    <r>
      <t xml:space="preserve">                 </t>
    </r>
    <r>
      <rPr>
        <b/>
        <sz val="12"/>
        <rFont val="Times New Roman"/>
        <family val="1"/>
      </rPr>
      <t>участок №4 п. Ханымей</t>
    </r>
  </si>
  <si>
    <t>Расход ЭЭ на выработку, 
 кВтч</t>
  </si>
  <si>
    <t>01.01.2016 г-31.01.2016 г</t>
  </si>
  <si>
    <t>Дата  09.02.2016 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</si>
</sst>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0000"/>
    <numFmt numFmtId="167" formatCode="0.00000000"/>
    <numFmt numFmtId="168" formatCode="0.0000000"/>
    <numFmt numFmtId="169" formatCode="0.000000"/>
    <numFmt numFmtId="170" formatCode="0.0"/>
    <numFmt numFmtId="171" formatCode="0.000000000"/>
  </numFmts>
  <fonts count="47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sz val="14"/>
      <color indexed="8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/>
      <right>
        <color indexed="63"/>
      </right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/>
    </border>
    <border>
      <left style="medium"/>
      <right style="thin"/>
      <top/>
      <bottom style="thin"/>
    </border>
    <border>
      <left style="thin"/>
      <right style="thin"/>
      <top>
        <color indexed="63"/>
      </top>
      <bottom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" fillId="0" borderId="0">
      <alignment/>
      <protection/>
    </xf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Border="1" applyAlignment="1">
      <alignment/>
    </xf>
    <xf numFmtId="0" fontId="6" fillId="0" borderId="13" xfId="0" applyFont="1" applyFill="1" applyBorder="1" applyAlignment="1">
      <alignment/>
    </xf>
    <xf numFmtId="165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2" fontId="9" fillId="0" borderId="10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1" fontId="9" fillId="0" borderId="10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1" fontId="2" fillId="0" borderId="15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165" fontId="9" fillId="0" borderId="1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12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/>
    </xf>
    <xf numFmtId="0" fontId="9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/>
    </xf>
    <xf numFmtId="0" fontId="14" fillId="0" borderId="14" xfId="0" applyFont="1" applyFill="1" applyBorder="1" applyAlignment="1">
      <alignment/>
    </xf>
    <xf numFmtId="0" fontId="14" fillId="0" borderId="18" xfId="0" applyFont="1" applyFill="1" applyBorder="1" applyAlignment="1">
      <alignment/>
    </xf>
    <xf numFmtId="0" fontId="2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 vertical="center"/>
    </xf>
    <xf numFmtId="0" fontId="9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165" fontId="9" fillId="0" borderId="14" xfId="0" applyNumberFormat="1" applyFont="1" applyFill="1" applyBorder="1" applyAlignment="1">
      <alignment horizontal="center"/>
    </xf>
    <xf numFmtId="165" fontId="9" fillId="0" borderId="34" xfId="0" applyNumberFormat="1" applyFont="1" applyFill="1" applyBorder="1" applyAlignment="1">
      <alignment horizontal="center"/>
    </xf>
    <xf numFmtId="165" fontId="2" fillId="0" borderId="16" xfId="0" applyNumberFormat="1" applyFont="1" applyFill="1" applyBorder="1" applyAlignment="1">
      <alignment horizontal="center"/>
    </xf>
    <xf numFmtId="165" fontId="2" fillId="0" borderId="35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165" fontId="9" fillId="0" borderId="11" xfId="0" applyNumberFormat="1" applyFont="1" applyFill="1" applyBorder="1" applyAlignment="1">
      <alignment horizontal="center" vertical="center"/>
    </xf>
    <xf numFmtId="165" fontId="9" fillId="0" borderId="20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1"/>
  <sheetViews>
    <sheetView tabSelected="1" view="pageBreakPreview" zoomScaleSheetLayoutView="100" zoomScalePageLayoutView="0" workbookViewId="0" topLeftCell="A10">
      <selection activeCell="C27" sqref="C27"/>
    </sheetView>
  </sheetViews>
  <sheetFormatPr defaultColWidth="9.140625" defaultRowHeight="15"/>
  <cols>
    <col min="1" max="1" width="4.140625" style="0" bestFit="1" customWidth="1"/>
    <col min="2" max="2" width="28.57421875" style="0" customWidth="1"/>
    <col min="4" max="4" width="15.00390625" style="0" customWidth="1"/>
    <col min="5" max="5" width="2.140625" style="0" customWidth="1"/>
    <col min="6" max="6" width="15.00390625" style="0" customWidth="1"/>
    <col min="7" max="7" width="13.28125" style="0" customWidth="1"/>
  </cols>
  <sheetData>
    <row r="1" spans="1:38" ht="15.75">
      <c r="A1" s="8"/>
      <c r="B1" s="8"/>
      <c r="C1" s="8"/>
      <c r="D1" s="65" t="s">
        <v>44</v>
      </c>
      <c r="E1" s="65"/>
      <c r="F1" s="65"/>
      <c r="G1" s="65"/>
      <c r="H1" s="8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ht="15.75">
      <c r="A2" s="8"/>
      <c r="B2" s="8"/>
      <c r="C2" s="8"/>
      <c r="D2" s="64" t="s">
        <v>40</v>
      </c>
      <c r="E2" s="64"/>
      <c r="F2" s="64"/>
      <c r="G2" s="64"/>
      <c r="H2" s="8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8" ht="15.75">
      <c r="A3" s="8"/>
      <c r="B3" s="8"/>
      <c r="C3" s="8"/>
      <c r="D3" s="64" t="s">
        <v>47</v>
      </c>
      <c r="E3" s="64"/>
      <c r="F3" s="64"/>
      <c r="G3" s="64"/>
      <c r="H3" s="8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38" ht="15.75">
      <c r="A4" s="8"/>
      <c r="B4" s="8"/>
      <c r="C4" s="8"/>
      <c r="D4" s="8"/>
      <c r="E4" s="8"/>
      <c r="F4" s="1"/>
      <c r="G4" s="8"/>
      <c r="H4" s="8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38" ht="15.75">
      <c r="A5" s="8"/>
      <c r="B5" s="8"/>
      <c r="C5" s="8"/>
      <c r="D5" s="7"/>
      <c r="E5" s="8"/>
      <c r="F5" s="8"/>
      <c r="G5" s="8"/>
      <c r="H5" s="8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8" ht="35.25" customHeight="1">
      <c r="A6" s="62" t="s">
        <v>20</v>
      </c>
      <c r="B6" s="62"/>
      <c r="C6" s="62"/>
      <c r="D6" s="62"/>
      <c r="E6" s="62"/>
      <c r="F6" s="62"/>
      <c r="G6" s="62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38" ht="15.75">
      <c r="A7" s="9"/>
      <c r="B7" s="9"/>
      <c r="C7" s="9"/>
      <c r="D7" s="9"/>
      <c r="E7" s="9"/>
      <c r="F7" s="9"/>
      <c r="G7" s="9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</row>
    <row r="8" spans="1:22" ht="15.75">
      <c r="A8" s="8" t="s">
        <v>7</v>
      </c>
      <c r="B8" s="8"/>
      <c r="D8" s="12" t="s">
        <v>48</v>
      </c>
      <c r="E8" s="12"/>
      <c r="F8" s="12"/>
      <c r="G8" s="12"/>
      <c r="H8" s="12"/>
      <c r="I8" s="12"/>
      <c r="J8" s="12"/>
      <c r="K8" s="12"/>
      <c r="L8" s="13"/>
      <c r="M8" s="57"/>
      <c r="N8" s="57"/>
      <c r="O8" s="57"/>
      <c r="P8" s="57"/>
      <c r="Q8" s="57"/>
      <c r="R8" s="57"/>
      <c r="S8" s="57"/>
      <c r="T8" s="57"/>
      <c r="U8" s="57"/>
      <c r="V8" s="57"/>
    </row>
    <row r="9" spans="1:10" ht="15.75">
      <c r="A9" s="37"/>
      <c r="B9" s="37"/>
      <c r="C9" s="38"/>
      <c r="D9" s="38" t="s">
        <v>66</v>
      </c>
      <c r="E9" s="39"/>
      <c r="F9" s="39"/>
      <c r="G9" s="39"/>
      <c r="H9" s="8"/>
      <c r="I9" s="8"/>
      <c r="J9" s="8"/>
    </row>
    <row r="10" spans="1:11" ht="28.5" customHeight="1">
      <c r="A10" s="39" t="s">
        <v>6</v>
      </c>
      <c r="B10" s="39"/>
      <c r="C10" s="40"/>
      <c r="D10" s="41" t="s">
        <v>68</v>
      </c>
      <c r="E10" s="42"/>
      <c r="F10" s="39"/>
      <c r="G10" s="39"/>
      <c r="H10" s="39"/>
      <c r="I10" s="39"/>
      <c r="J10" s="39"/>
      <c r="K10" s="40"/>
    </row>
    <row r="11" spans="1:11" ht="15.75">
      <c r="A11" s="39"/>
      <c r="B11" s="39"/>
      <c r="C11" s="38"/>
      <c r="D11" s="38"/>
      <c r="E11" s="39"/>
      <c r="F11" s="39"/>
      <c r="G11" s="39"/>
      <c r="H11" s="39"/>
      <c r="I11" s="39"/>
      <c r="J11" s="39"/>
      <c r="K11" s="40"/>
    </row>
    <row r="12" spans="1:10" ht="15.75">
      <c r="A12" s="8" t="s">
        <v>5</v>
      </c>
      <c r="B12" s="39"/>
      <c r="C12" s="40"/>
      <c r="D12" s="41" t="s">
        <v>49</v>
      </c>
      <c r="E12" s="42"/>
      <c r="F12" s="56"/>
      <c r="G12" s="56"/>
      <c r="H12" s="56"/>
      <c r="I12" s="39"/>
      <c r="J12" s="8"/>
    </row>
    <row r="13" spans="1:10" ht="15.75">
      <c r="A13" s="8"/>
      <c r="B13" s="39"/>
      <c r="C13" s="38"/>
      <c r="D13" s="38"/>
      <c r="E13" s="39"/>
      <c r="F13" s="39"/>
      <c r="G13" s="39"/>
      <c r="H13" s="39"/>
      <c r="I13" s="39"/>
      <c r="J13" s="8"/>
    </row>
    <row r="14" spans="1:10" ht="15.75">
      <c r="A14" s="8"/>
      <c r="B14" s="39"/>
      <c r="C14" s="39"/>
      <c r="D14" s="39"/>
      <c r="E14" s="39"/>
      <c r="F14" s="39"/>
      <c r="G14" s="39"/>
      <c r="H14" s="39"/>
      <c r="I14" s="39"/>
      <c r="J14" s="8"/>
    </row>
    <row r="15" spans="1:10" ht="30" customHeight="1">
      <c r="A15" s="10" t="s">
        <v>0</v>
      </c>
      <c r="B15" s="63" t="s">
        <v>1</v>
      </c>
      <c r="C15" s="63"/>
      <c r="D15" s="63"/>
      <c r="E15" s="63"/>
      <c r="F15" s="49" t="s">
        <v>2</v>
      </c>
      <c r="G15" s="49" t="s">
        <v>4</v>
      </c>
      <c r="H15" s="39"/>
      <c r="I15" s="39"/>
      <c r="J15" s="8"/>
    </row>
    <row r="16" spans="1:10" ht="29.25" customHeight="1">
      <c r="A16" s="11">
        <v>1</v>
      </c>
      <c r="B16" s="61" t="s">
        <v>17</v>
      </c>
      <c r="C16" s="61"/>
      <c r="D16" s="61"/>
      <c r="E16" s="61"/>
      <c r="F16" s="46" t="s">
        <v>3</v>
      </c>
      <c r="G16" s="21">
        <f>Тепло!I11</f>
        <v>0.15845957477632597</v>
      </c>
      <c r="H16" s="39"/>
      <c r="I16" s="39"/>
      <c r="J16" s="8"/>
    </row>
    <row r="17" spans="1:10" ht="30" customHeight="1">
      <c r="A17" s="11">
        <v>2</v>
      </c>
      <c r="B17" s="58" t="s">
        <v>18</v>
      </c>
      <c r="C17" s="59"/>
      <c r="D17" s="59"/>
      <c r="E17" s="60"/>
      <c r="F17" s="46" t="s">
        <v>46</v>
      </c>
      <c r="G17" s="46" t="s">
        <v>52</v>
      </c>
      <c r="H17" s="39"/>
      <c r="I17" s="39"/>
      <c r="J17" s="8"/>
    </row>
    <row r="18" spans="1:10" ht="30" customHeight="1">
      <c r="A18" s="11">
        <v>3</v>
      </c>
      <c r="B18" s="58" t="s">
        <v>19</v>
      </c>
      <c r="C18" s="59"/>
      <c r="D18" s="59"/>
      <c r="E18" s="60"/>
      <c r="F18" s="46" t="s">
        <v>62</v>
      </c>
      <c r="G18" s="21">
        <f>Тепло!J11</f>
        <v>19.72348084603399</v>
      </c>
      <c r="H18" s="39"/>
      <c r="I18" s="39"/>
      <c r="J18" s="8"/>
    </row>
    <row r="19" spans="1:10" ht="30" customHeight="1">
      <c r="A19" s="11">
        <v>4</v>
      </c>
      <c r="B19" s="58" t="s">
        <v>9</v>
      </c>
      <c r="C19" s="59"/>
      <c r="D19" s="59"/>
      <c r="E19" s="60"/>
      <c r="F19" s="46" t="s">
        <v>14</v>
      </c>
      <c r="G19" s="46" t="s">
        <v>52</v>
      </c>
      <c r="H19" s="39"/>
      <c r="I19" s="39"/>
      <c r="J19" s="8"/>
    </row>
    <row r="20" spans="1:10" ht="36.75" customHeight="1">
      <c r="A20" s="11">
        <v>5</v>
      </c>
      <c r="B20" s="58" t="s">
        <v>39</v>
      </c>
      <c r="C20" s="59"/>
      <c r="D20" s="59"/>
      <c r="E20" s="60"/>
      <c r="F20" s="46" t="s">
        <v>63</v>
      </c>
      <c r="G20" s="21">
        <f>Вода!G12</f>
        <v>1.3851325145442792</v>
      </c>
      <c r="H20" s="39"/>
      <c r="I20" s="39"/>
      <c r="J20" s="8"/>
    </row>
    <row r="21" spans="1:14" ht="36.75" customHeight="1">
      <c r="A21" s="11">
        <v>6</v>
      </c>
      <c r="B21" s="58" t="s">
        <v>29</v>
      </c>
      <c r="C21" s="59"/>
      <c r="D21" s="59"/>
      <c r="E21" s="60"/>
      <c r="F21" s="46" t="s">
        <v>64</v>
      </c>
      <c r="G21" s="21">
        <f>Стоки!G13</f>
        <v>0.8953211144795311</v>
      </c>
      <c r="H21" s="39"/>
      <c r="I21" s="39"/>
      <c r="J21" s="8"/>
      <c r="N21">
        <v>0</v>
      </c>
    </row>
    <row r="22" spans="1:10" ht="15">
      <c r="A22" s="6"/>
      <c r="B22" s="45"/>
      <c r="C22" s="45"/>
      <c r="D22" s="45"/>
      <c r="E22" s="45"/>
      <c r="F22" s="45"/>
      <c r="G22" s="45"/>
      <c r="H22" s="45"/>
      <c r="I22" s="45"/>
      <c r="J22" s="6"/>
    </row>
    <row r="23" spans="1:10" ht="15">
      <c r="A23" s="6"/>
      <c r="B23" s="45"/>
      <c r="C23" s="45"/>
      <c r="D23" s="45"/>
      <c r="E23" s="45"/>
      <c r="F23" s="45"/>
      <c r="G23" s="45"/>
      <c r="H23" s="45"/>
      <c r="I23" s="45"/>
      <c r="J23" s="6"/>
    </row>
    <row r="24" spans="1:10" ht="15">
      <c r="A24" s="6"/>
      <c r="B24" s="45"/>
      <c r="C24" s="45"/>
      <c r="D24" s="45"/>
      <c r="E24" s="45"/>
      <c r="F24" s="45"/>
      <c r="G24" s="45"/>
      <c r="H24" s="45"/>
      <c r="I24" s="45"/>
      <c r="J24" s="6"/>
    </row>
    <row r="25" spans="1:10" ht="15">
      <c r="A25" s="6"/>
      <c r="B25" s="6"/>
      <c r="C25" s="6"/>
      <c r="D25" s="6"/>
      <c r="E25" s="6"/>
      <c r="F25" s="6"/>
      <c r="G25" s="6"/>
      <c r="H25" s="6"/>
      <c r="I25" s="6"/>
      <c r="J25" s="6"/>
    </row>
    <row r="26" spans="1:10" ht="15">
      <c r="A26" s="6"/>
      <c r="B26" s="45" t="s">
        <v>69</v>
      </c>
      <c r="C26" s="6"/>
      <c r="D26" s="6"/>
      <c r="E26" s="6" t="s">
        <v>8</v>
      </c>
      <c r="F26" s="6"/>
      <c r="G26" s="6"/>
      <c r="H26" s="6"/>
      <c r="I26" s="6"/>
      <c r="J26" s="6"/>
    </row>
    <row r="27" ht="18.75">
      <c r="B27" s="47"/>
    </row>
    <row r="28" ht="18.75">
      <c r="B28" s="47"/>
    </row>
    <row r="30" ht="15.75">
      <c r="B30" s="8"/>
    </row>
    <row r="31" ht="15.75">
      <c r="B31" s="8"/>
    </row>
  </sheetData>
  <sheetProtection/>
  <mergeCells count="12">
    <mergeCell ref="A6:G6"/>
    <mergeCell ref="B15:E15"/>
    <mergeCell ref="D2:G2"/>
    <mergeCell ref="D1:G1"/>
    <mergeCell ref="D3:G3"/>
    <mergeCell ref="M8:V8"/>
    <mergeCell ref="B21:E21"/>
    <mergeCell ref="B18:E18"/>
    <mergeCell ref="B19:E19"/>
    <mergeCell ref="B20:E20"/>
    <mergeCell ref="B16:E16"/>
    <mergeCell ref="B17:E17"/>
  </mergeCells>
  <printOptions/>
  <pageMargins left="0.7" right="0.7" top="0.75" bottom="0.75" header="0.3" footer="0.3"/>
  <pageSetup horizontalDpi="600" verticalDpi="600" orientation="portrait" paperSize="9" scale="76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L15"/>
  <sheetViews>
    <sheetView view="pageBreakPreview" zoomScaleSheetLayoutView="100" zoomScalePageLayoutView="0" workbookViewId="0" topLeftCell="A1">
      <selection activeCell="N16" sqref="N16"/>
    </sheetView>
  </sheetViews>
  <sheetFormatPr defaultColWidth="9.140625" defaultRowHeight="15"/>
  <cols>
    <col min="1" max="1" width="4.140625" style="0" customWidth="1"/>
    <col min="2" max="2" width="24.7109375" style="0" customWidth="1"/>
    <col min="3" max="3" width="11.28125" style="0" customWidth="1"/>
    <col min="4" max="4" width="10.57421875" style="0" customWidth="1"/>
    <col min="5" max="5" width="12.00390625" style="0" customWidth="1"/>
    <col min="6" max="6" width="16.7109375" style="0" customWidth="1"/>
    <col min="7" max="7" width="10.8515625" style="0" customWidth="1"/>
    <col min="8" max="8" width="10.7109375" style="0" customWidth="1"/>
    <col min="9" max="9" width="16.140625" style="0" customWidth="1"/>
    <col min="10" max="10" width="14.7109375" style="0" customWidth="1"/>
  </cols>
  <sheetData>
    <row r="1" spans="1:12" ht="15.75">
      <c r="A1" s="8"/>
      <c r="B1" s="8"/>
      <c r="C1" s="8"/>
      <c r="D1" s="8"/>
      <c r="E1" s="8"/>
      <c r="F1" s="8"/>
      <c r="G1" s="8"/>
      <c r="H1" s="14" t="s">
        <v>43</v>
      </c>
      <c r="I1" s="14"/>
      <c r="J1" s="14"/>
      <c r="K1" s="8"/>
      <c r="L1" s="8"/>
    </row>
    <row r="2" spans="1:12" ht="15.75">
      <c r="A2" s="8"/>
      <c r="B2" s="8"/>
      <c r="C2" s="8"/>
      <c r="D2" s="8"/>
      <c r="E2" s="8"/>
      <c r="F2" s="8"/>
      <c r="G2" s="8"/>
      <c r="H2" s="14" t="s">
        <v>40</v>
      </c>
      <c r="I2" s="14"/>
      <c r="J2" s="14"/>
      <c r="K2" s="8"/>
      <c r="L2" s="8"/>
    </row>
    <row r="3" spans="1:12" ht="15.75">
      <c r="A3" s="8"/>
      <c r="B3" s="8"/>
      <c r="C3" s="8"/>
      <c r="D3" s="8"/>
      <c r="E3" s="8"/>
      <c r="F3" s="8"/>
      <c r="G3" s="8"/>
      <c r="H3" s="64" t="s">
        <v>47</v>
      </c>
      <c r="I3" s="64"/>
      <c r="J3" s="64"/>
      <c r="K3" s="64"/>
      <c r="L3" s="8"/>
    </row>
    <row r="4" spans="1:12" ht="15.75">
      <c r="A4" s="8"/>
      <c r="B4" s="8"/>
      <c r="C4" s="8"/>
      <c r="D4" s="8"/>
      <c r="E4" s="8"/>
      <c r="F4" s="8"/>
      <c r="G4" s="8"/>
      <c r="H4" s="14"/>
      <c r="I4" s="14"/>
      <c r="J4" s="14"/>
      <c r="K4" s="8"/>
      <c r="L4" s="8"/>
    </row>
    <row r="5" spans="1:12" ht="15.75">
      <c r="A5" s="8"/>
      <c r="B5" s="8"/>
      <c r="C5" s="8"/>
      <c r="D5" s="8"/>
      <c r="E5" s="8"/>
      <c r="F5" s="8"/>
      <c r="G5" s="8"/>
      <c r="H5" s="8"/>
      <c r="I5" s="1"/>
      <c r="J5" s="8"/>
      <c r="K5" s="8"/>
      <c r="L5" s="8"/>
    </row>
    <row r="6" spans="1:12" ht="30.75" customHeight="1">
      <c r="A6" s="62" t="s">
        <v>21</v>
      </c>
      <c r="B6" s="62"/>
      <c r="C6" s="62"/>
      <c r="D6" s="62"/>
      <c r="E6" s="62"/>
      <c r="F6" s="62"/>
      <c r="G6" s="62"/>
      <c r="H6" s="62"/>
      <c r="I6" s="62"/>
      <c r="J6" s="62"/>
      <c r="K6" s="8"/>
      <c r="L6" s="8"/>
    </row>
    <row r="7" spans="1:12" ht="15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15.75">
      <c r="A8" s="68" t="s">
        <v>45</v>
      </c>
      <c r="B8" s="68"/>
      <c r="C8" s="68"/>
      <c r="D8" s="68"/>
      <c r="E8" s="68"/>
      <c r="F8" s="68"/>
      <c r="G8" s="68"/>
      <c r="H8" s="68"/>
      <c r="I8" s="68"/>
      <c r="J8" s="68"/>
      <c r="K8" s="8"/>
      <c r="L8" s="8"/>
    </row>
    <row r="9" spans="1:12" ht="47.25" customHeight="1">
      <c r="A9" s="69" t="s">
        <v>10</v>
      </c>
      <c r="B9" s="69" t="s">
        <v>11</v>
      </c>
      <c r="C9" s="58" t="s">
        <v>13</v>
      </c>
      <c r="D9" s="60"/>
      <c r="E9" s="69" t="s">
        <v>67</v>
      </c>
      <c r="F9" s="69" t="s">
        <v>12</v>
      </c>
      <c r="G9" s="63" t="s">
        <v>15</v>
      </c>
      <c r="H9" s="63"/>
      <c r="I9" s="69" t="s">
        <v>22</v>
      </c>
      <c r="J9" s="69" t="s">
        <v>55</v>
      </c>
      <c r="K9" s="8"/>
      <c r="L9" s="8"/>
    </row>
    <row r="10" spans="1:12" ht="47.25">
      <c r="A10" s="70"/>
      <c r="B10" s="70"/>
      <c r="C10" s="48" t="s">
        <v>23</v>
      </c>
      <c r="D10" s="49" t="s">
        <v>24</v>
      </c>
      <c r="E10" s="70"/>
      <c r="F10" s="70"/>
      <c r="G10" s="48" t="s">
        <v>23</v>
      </c>
      <c r="H10" s="49" t="s">
        <v>24</v>
      </c>
      <c r="I10" s="70"/>
      <c r="J10" s="70"/>
      <c r="K10" s="8"/>
      <c r="L10" s="8"/>
    </row>
    <row r="11" spans="1:12" ht="15.75">
      <c r="A11" s="50">
        <v>1</v>
      </c>
      <c r="B11" s="50" t="s">
        <v>50</v>
      </c>
      <c r="C11" s="23"/>
      <c r="D11" s="21">
        <f>8933.92/1000</f>
        <v>8.93392</v>
      </c>
      <c r="E11" s="22">
        <v>176208</v>
      </c>
      <c r="F11" s="22" t="s">
        <v>51</v>
      </c>
      <c r="G11" s="23"/>
      <c r="H11" s="24">
        <f>(1224170*(8095/7000)/1000)</f>
        <v>1415.6651642857144</v>
      </c>
      <c r="I11" s="21">
        <f>H11/D11/1000</f>
        <v>0.15845957477632597</v>
      </c>
      <c r="J11" s="21">
        <f>E11/8933.92</f>
        <v>19.72348084603399</v>
      </c>
      <c r="K11" s="39"/>
      <c r="L11" s="8"/>
    </row>
    <row r="12" spans="1:12" ht="15.75">
      <c r="A12" s="66" t="s">
        <v>16</v>
      </c>
      <c r="B12" s="67"/>
      <c r="C12" s="23"/>
      <c r="D12" s="25">
        <f>D11</f>
        <v>8.93392</v>
      </c>
      <c r="E12" s="26">
        <f>E11</f>
        <v>176208</v>
      </c>
      <c r="F12" s="22"/>
      <c r="G12" s="23"/>
      <c r="H12" s="27">
        <f>H11</f>
        <v>1415.6651642857144</v>
      </c>
      <c r="I12" s="25">
        <f>I11</f>
        <v>0.15845957477632597</v>
      </c>
      <c r="J12" s="25">
        <f>J11</f>
        <v>19.72348084603399</v>
      </c>
      <c r="K12" s="39"/>
      <c r="L12" s="8"/>
    </row>
    <row r="13" spans="1:12" ht="15.7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8"/>
    </row>
    <row r="14" spans="1:12" ht="15.7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8"/>
      <c r="L14" s="8"/>
    </row>
    <row r="15" spans="1:12" ht="36" customHeigh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8"/>
      <c r="L15" s="8"/>
    </row>
  </sheetData>
  <sheetProtection/>
  <mergeCells count="12">
    <mergeCell ref="E9:E10"/>
    <mergeCell ref="F9:F10"/>
    <mergeCell ref="H3:K3"/>
    <mergeCell ref="A12:B12"/>
    <mergeCell ref="A8:J8"/>
    <mergeCell ref="I9:I10"/>
    <mergeCell ref="J9:J10"/>
    <mergeCell ref="G9:H9"/>
    <mergeCell ref="A6:J6"/>
    <mergeCell ref="C9:D9"/>
    <mergeCell ref="B9:B10"/>
    <mergeCell ref="A9:A10"/>
  </mergeCells>
  <printOptions/>
  <pageMargins left="0.7" right="0.7" top="0.75" bottom="0.75" header="0.3" footer="0.3"/>
  <pageSetup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I16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4.140625" style="4" customWidth="1"/>
    <col min="2" max="2" width="31.28125" style="4" customWidth="1"/>
    <col min="3" max="3" width="11.28125" style="4" customWidth="1"/>
    <col min="4" max="4" width="11.00390625" style="4" customWidth="1"/>
    <col min="5" max="5" width="21.8515625" style="4" customWidth="1"/>
    <col min="6" max="6" width="12.28125" style="4" customWidth="1"/>
    <col min="7" max="7" width="12.00390625" style="4" customWidth="1"/>
    <col min="8" max="8" width="18.28125" style="4" customWidth="1"/>
    <col min="9" max="16384" width="9.140625" style="4" customWidth="1"/>
  </cols>
  <sheetData>
    <row r="1" spans="1:9" ht="15.75">
      <c r="A1" s="14"/>
      <c r="B1" s="14"/>
      <c r="C1" s="14"/>
      <c r="D1" s="14"/>
      <c r="E1" s="14"/>
      <c r="F1" s="14" t="s">
        <v>25</v>
      </c>
      <c r="G1" s="14"/>
      <c r="H1" s="14"/>
      <c r="I1" s="14"/>
    </row>
    <row r="2" spans="1:9" ht="15.75">
      <c r="A2" s="14"/>
      <c r="B2" s="14"/>
      <c r="C2" s="14"/>
      <c r="D2" s="14"/>
      <c r="E2" s="14"/>
      <c r="F2" s="14" t="s">
        <v>40</v>
      </c>
      <c r="G2" s="14"/>
      <c r="H2" s="14"/>
      <c r="I2" s="14"/>
    </row>
    <row r="3" spans="1:9" ht="15.75">
      <c r="A3" s="14"/>
      <c r="B3" s="14"/>
      <c r="C3" s="14"/>
      <c r="D3" s="14"/>
      <c r="E3" s="14"/>
      <c r="F3" s="64" t="s">
        <v>47</v>
      </c>
      <c r="G3" s="64"/>
      <c r="H3" s="64"/>
      <c r="I3" s="64"/>
    </row>
    <row r="4" spans="1:9" ht="15.75">
      <c r="A4" s="14"/>
      <c r="B4" s="14"/>
      <c r="C4" s="14"/>
      <c r="D4" s="14"/>
      <c r="E4" s="14"/>
      <c r="F4" s="14"/>
      <c r="G4" s="14"/>
      <c r="H4" s="14"/>
      <c r="I4" s="14"/>
    </row>
    <row r="5" spans="1:9" ht="15.75">
      <c r="A5" s="14"/>
      <c r="B5" s="14"/>
      <c r="C5" s="14"/>
      <c r="D5" s="14"/>
      <c r="E5" s="14"/>
      <c r="F5" s="14"/>
      <c r="G5" s="14"/>
      <c r="H5" s="5"/>
      <c r="I5" s="14"/>
    </row>
    <row r="6" spans="1:9" ht="26.25" customHeight="1">
      <c r="A6" s="75" t="s">
        <v>30</v>
      </c>
      <c r="B6" s="75"/>
      <c r="C6" s="75"/>
      <c r="D6" s="75"/>
      <c r="E6" s="75"/>
      <c r="F6" s="75"/>
      <c r="G6" s="75"/>
      <c r="H6" s="75"/>
      <c r="I6" s="14"/>
    </row>
    <row r="7" spans="1:9" ht="15.75">
      <c r="A7" s="14"/>
      <c r="B7" s="14"/>
      <c r="C7" s="14"/>
      <c r="D7" s="14"/>
      <c r="E7" s="14"/>
      <c r="F7" s="14"/>
      <c r="G7" s="14"/>
      <c r="H7" s="14"/>
      <c r="I7" s="14"/>
    </row>
    <row r="8" spans="1:9" ht="15.75">
      <c r="A8" s="71"/>
      <c r="B8" s="76"/>
      <c r="C8" s="76"/>
      <c r="D8" s="76"/>
      <c r="E8" s="76"/>
      <c r="F8" s="76"/>
      <c r="G8" s="76"/>
      <c r="H8" s="72"/>
      <c r="I8" s="14"/>
    </row>
    <row r="9" spans="1:9" ht="46.5" customHeight="1">
      <c r="A9" s="77" t="s">
        <v>10</v>
      </c>
      <c r="B9" s="77" t="s">
        <v>31</v>
      </c>
      <c r="C9" s="79" t="s">
        <v>33</v>
      </c>
      <c r="D9" s="80"/>
      <c r="E9" s="77" t="s">
        <v>12</v>
      </c>
      <c r="F9" s="73" t="s">
        <v>34</v>
      </c>
      <c r="G9" s="74"/>
      <c r="H9" s="77" t="s">
        <v>35</v>
      </c>
      <c r="I9" s="14"/>
    </row>
    <row r="10" spans="1:9" ht="47.25">
      <c r="A10" s="78"/>
      <c r="B10" s="78"/>
      <c r="C10" s="15" t="s">
        <v>23</v>
      </c>
      <c r="D10" s="16" t="s">
        <v>24</v>
      </c>
      <c r="E10" s="78"/>
      <c r="F10" s="15" t="s">
        <v>23</v>
      </c>
      <c r="G10" s="16" t="s">
        <v>24</v>
      </c>
      <c r="H10" s="78"/>
      <c r="I10" s="14"/>
    </row>
    <row r="11" spans="1:9" ht="15.75">
      <c r="A11" s="17">
        <v>1</v>
      </c>
      <c r="B11" s="17" t="s">
        <v>32</v>
      </c>
      <c r="C11" s="18"/>
      <c r="D11" s="18"/>
      <c r="E11" s="18"/>
      <c r="F11" s="18"/>
      <c r="G11" s="18"/>
      <c r="H11" s="18"/>
      <c r="I11" s="14"/>
    </row>
    <row r="12" spans="1:9" ht="15.75">
      <c r="A12" s="18"/>
      <c r="B12" s="17"/>
      <c r="C12" s="18"/>
      <c r="D12" s="18"/>
      <c r="E12" s="18"/>
      <c r="F12" s="18"/>
      <c r="G12" s="18"/>
      <c r="H12" s="18"/>
      <c r="I12" s="14"/>
    </row>
    <row r="13" spans="1:9" ht="15.75">
      <c r="A13" s="71" t="s">
        <v>16</v>
      </c>
      <c r="B13" s="72"/>
      <c r="C13" s="18"/>
      <c r="D13" s="18"/>
      <c r="E13" s="18"/>
      <c r="F13" s="18"/>
      <c r="G13" s="18"/>
      <c r="H13" s="18"/>
      <c r="I13" s="14"/>
    </row>
    <row r="14" spans="1:9" ht="15.75">
      <c r="A14" s="14"/>
      <c r="B14" s="14"/>
      <c r="C14" s="14"/>
      <c r="D14" s="14"/>
      <c r="E14" s="14"/>
      <c r="F14" s="14"/>
      <c r="G14" s="14"/>
      <c r="H14" s="14"/>
      <c r="I14" s="14"/>
    </row>
    <row r="15" spans="1:9" ht="15.75">
      <c r="A15" s="14"/>
      <c r="B15" s="14"/>
      <c r="C15" s="14"/>
      <c r="D15" s="14"/>
      <c r="E15" s="14"/>
      <c r="F15" s="14"/>
      <c r="G15" s="14"/>
      <c r="H15" s="14"/>
      <c r="I15" s="14"/>
    </row>
    <row r="16" spans="1:9" ht="36" customHeight="1">
      <c r="A16" s="14"/>
      <c r="B16" s="14"/>
      <c r="C16" s="14"/>
      <c r="D16" s="14"/>
      <c r="E16" s="14"/>
      <c r="F16" s="14"/>
      <c r="G16" s="14"/>
      <c r="H16" s="14"/>
      <c r="I16" s="14"/>
    </row>
  </sheetData>
  <sheetProtection/>
  <mergeCells count="10">
    <mergeCell ref="F3:I3"/>
    <mergeCell ref="A13:B13"/>
    <mergeCell ref="F9:G9"/>
    <mergeCell ref="A6:H6"/>
    <mergeCell ref="A8:H8"/>
    <mergeCell ref="A9:A10"/>
    <mergeCell ref="B9:B10"/>
    <mergeCell ref="C9:D9"/>
    <mergeCell ref="E9:E10"/>
    <mergeCell ref="H9:H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I19"/>
  <sheetViews>
    <sheetView view="pageBreakPreview" zoomScaleSheetLayoutView="100" zoomScalePageLayoutView="0" workbookViewId="0" topLeftCell="A1">
      <selection activeCell="M19" sqref="M18:M19"/>
    </sheetView>
  </sheetViews>
  <sheetFormatPr defaultColWidth="9.140625" defaultRowHeight="15"/>
  <cols>
    <col min="1" max="1" width="4.140625" style="0" customWidth="1"/>
    <col min="2" max="2" width="25.7109375" style="0" customWidth="1"/>
    <col min="3" max="3" width="13.421875" style="0" customWidth="1"/>
    <col min="4" max="5" width="15.8515625" style="0" customWidth="1"/>
    <col min="6" max="6" width="20.57421875" style="0" customWidth="1"/>
    <col min="7" max="7" width="16.140625" style="0" customWidth="1"/>
    <col min="8" max="8" width="15.28125" style="0" customWidth="1"/>
  </cols>
  <sheetData>
    <row r="1" spans="1:9" ht="15.75">
      <c r="A1" s="14"/>
      <c r="B1" s="14"/>
      <c r="C1" s="14"/>
      <c r="D1" s="14"/>
      <c r="E1" s="14"/>
      <c r="F1" s="14" t="s">
        <v>42</v>
      </c>
      <c r="G1" s="14"/>
      <c r="H1" s="8"/>
      <c r="I1" s="8"/>
    </row>
    <row r="2" spans="1:9" ht="15.75">
      <c r="A2" s="14"/>
      <c r="B2" s="14"/>
      <c r="C2" s="14"/>
      <c r="D2" s="14"/>
      <c r="E2" s="14"/>
      <c r="F2" s="14" t="s">
        <v>40</v>
      </c>
      <c r="G2" s="14"/>
      <c r="H2" s="8"/>
      <c r="I2" s="8"/>
    </row>
    <row r="3" spans="1:9" ht="15.75">
      <c r="A3" s="14"/>
      <c r="B3" s="14"/>
      <c r="C3" s="14"/>
      <c r="D3" s="14"/>
      <c r="E3" s="14"/>
      <c r="F3" s="64" t="s">
        <v>47</v>
      </c>
      <c r="G3" s="64"/>
      <c r="H3" s="64"/>
      <c r="I3" s="64"/>
    </row>
    <row r="4" spans="1:9" ht="15.75">
      <c r="A4" s="14"/>
      <c r="B4" s="14"/>
      <c r="C4" s="14"/>
      <c r="D4" s="14"/>
      <c r="E4" s="14"/>
      <c r="F4" s="14"/>
      <c r="G4" s="14"/>
      <c r="H4" s="8"/>
      <c r="I4" s="8"/>
    </row>
    <row r="5" spans="1:9" ht="15.75">
      <c r="A5" s="14"/>
      <c r="B5" s="14"/>
      <c r="C5" s="14"/>
      <c r="D5" s="14"/>
      <c r="E5" s="14"/>
      <c r="F5" s="14"/>
      <c r="G5" s="5"/>
      <c r="H5" s="8"/>
      <c r="I5" s="8"/>
    </row>
    <row r="6" spans="1:9" ht="30.75" customHeight="1">
      <c r="A6" s="75" t="s">
        <v>26</v>
      </c>
      <c r="B6" s="75"/>
      <c r="C6" s="75"/>
      <c r="D6" s="75"/>
      <c r="E6" s="75"/>
      <c r="F6" s="75"/>
      <c r="G6" s="75"/>
      <c r="H6" s="8"/>
      <c r="I6" s="8"/>
    </row>
    <row r="7" spans="1:9" ht="16.5" thickBot="1">
      <c r="A7" s="14"/>
      <c r="B7" s="14"/>
      <c r="C7" s="14"/>
      <c r="D7" s="14"/>
      <c r="E7" s="14"/>
      <c r="F7" s="14"/>
      <c r="G7" s="14"/>
      <c r="H7" s="8"/>
      <c r="I7" s="8"/>
    </row>
    <row r="8" spans="1:9" ht="15.75">
      <c r="A8" s="85" t="s">
        <v>45</v>
      </c>
      <c r="B8" s="86"/>
      <c r="C8" s="86"/>
      <c r="D8" s="86"/>
      <c r="E8" s="86"/>
      <c r="F8" s="86"/>
      <c r="G8" s="86"/>
      <c r="H8" s="19"/>
      <c r="I8" s="8"/>
    </row>
    <row r="9" spans="1:9" ht="48" customHeight="1">
      <c r="A9" s="87" t="s">
        <v>10</v>
      </c>
      <c r="B9" s="89" t="s">
        <v>27</v>
      </c>
      <c r="C9" s="90" t="s">
        <v>28</v>
      </c>
      <c r="D9" s="91"/>
      <c r="E9" s="92" t="s">
        <v>58</v>
      </c>
      <c r="F9" s="92" t="s">
        <v>57</v>
      </c>
      <c r="G9" s="81" t="s">
        <v>56</v>
      </c>
      <c r="H9" s="82"/>
      <c r="I9" s="39"/>
    </row>
    <row r="10" spans="1:9" ht="31.5">
      <c r="A10" s="88"/>
      <c r="B10" s="78"/>
      <c r="C10" s="51" t="s">
        <v>23</v>
      </c>
      <c r="D10" s="52" t="s">
        <v>24</v>
      </c>
      <c r="E10" s="93"/>
      <c r="F10" s="93"/>
      <c r="G10" s="81"/>
      <c r="H10" s="82"/>
      <c r="I10" s="39"/>
    </row>
    <row r="11" spans="1:9" ht="15.75">
      <c r="A11" s="20">
        <v>1</v>
      </c>
      <c r="B11" s="17" t="s">
        <v>53</v>
      </c>
      <c r="C11" s="43"/>
      <c r="D11" s="28">
        <f>30940/1000</f>
        <v>30.94</v>
      </c>
      <c r="E11" s="29">
        <f>23729+10571</f>
        <v>34300</v>
      </c>
      <c r="F11" s="30">
        <f>8556</f>
        <v>8556</v>
      </c>
      <c r="G11" s="94">
        <f>(E11+F11)/30940</f>
        <v>1.3851325145442792</v>
      </c>
      <c r="H11" s="95"/>
      <c r="I11" s="39"/>
    </row>
    <row r="12" spans="1:9" ht="16.5" thickBot="1">
      <c r="A12" s="83" t="s">
        <v>16</v>
      </c>
      <c r="B12" s="84"/>
      <c r="C12" s="44"/>
      <c r="D12" s="31">
        <f>D11</f>
        <v>30.94</v>
      </c>
      <c r="E12" s="32">
        <f>E11</f>
        <v>34300</v>
      </c>
      <c r="F12" s="33">
        <f>F11</f>
        <v>8556</v>
      </c>
      <c r="G12" s="96">
        <f>G11</f>
        <v>1.3851325145442792</v>
      </c>
      <c r="H12" s="97"/>
      <c r="I12" s="39"/>
    </row>
    <row r="13" spans="1:9" ht="15.75">
      <c r="A13" s="8"/>
      <c r="B13" s="8"/>
      <c r="C13" s="39"/>
      <c r="D13" s="39"/>
      <c r="E13" s="39"/>
      <c r="F13" s="39"/>
      <c r="G13" s="39"/>
      <c r="H13" s="39"/>
      <c r="I13" s="39"/>
    </row>
    <row r="14" spans="1:9" ht="15.75">
      <c r="A14" s="8"/>
      <c r="B14" s="8"/>
      <c r="C14" s="39"/>
      <c r="D14" s="39"/>
      <c r="E14" s="39"/>
      <c r="F14" s="39"/>
      <c r="G14" s="39"/>
      <c r="H14" s="39"/>
      <c r="I14" s="39"/>
    </row>
    <row r="15" spans="3:9" ht="15">
      <c r="C15" s="40"/>
      <c r="D15" s="40"/>
      <c r="E15" s="40"/>
      <c r="F15" s="40"/>
      <c r="G15" s="40"/>
      <c r="H15" s="40"/>
      <c r="I15" s="40"/>
    </row>
    <row r="16" spans="3:9" ht="15">
      <c r="C16" s="40"/>
      <c r="D16" s="40"/>
      <c r="E16" s="40"/>
      <c r="F16" s="40"/>
      <c r="G16" s="40"/>
      <c r="H16" s="40"/>
      <c r="I16" s="40"/>
    </row>
    <row r="17" spans="3:9" ht="15">
      <c r="C17" s="40"/>
      <c r="D17" s="40"/>
      <c r="E17" s="40"/>
      <c r="F17" s="40"/>
      <c r="G17" s="40"/>
      <c r="H17" s="40"/>
      <c r="I17" s="40"/>
    </row>
    <row r="18" spans="3:9" ht="15">
      <c r="C18" s="40"/>
      <c r="D18" s="40"/>
      <c r="E18" s="40"/>
      <c r="F18" s="40"/>
      <c r="G18" s="40"/>
      <c r="H18" s="40"/>
      <c r="I18" s="40"/>
    </row>
    <row r="19" spans="3:9" ht="15">
      <c r="C19" s="40"/>
      <c r="D19" s="40"/>
      <c r="E19" s="40"/>
      <c r="F19" s="40"/>
      <c r="G19" s="40"/>
      <c r="H19" s="40"/>
      <c r="I19" s="40"/>
    </row>
  </sheetData>
  <sheetProtection/>
  <mergeCells count="12">
    <mergeCell ref="G11:H11"/>
    <mergeCell ref="G12:H12"/>
    <mergeCell ref="F3:I3"/>
    <mergeCell ref="G9:H10"/>
    <mergeCell ref="A12:B12"/>
    <mergeCell ref="A6:G6"/>
    <mergeCell ref="A8:G8"/>
    <mergeCell ref="A9:A10"/>
    <mergeCell ref="B9:B10"/>
    <mergeCell ref="C9:D9"/>
    <mergeCell ref="E9:E10"/>
    <mergeCell ref="F9:F10"/>
  </mergeCells>
  <printOptions/>
  <pageMargins left="0.7" right="0.7" top="0.75" bottom="0.75" header="0.3" footer="0.3"/>
  <pageSetup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6"/>
  </sheetPr>
  <dimension ref="A1:I22"/>
  <sheetViews>
    <sheetView view="pageBreakPreview" zoomScaleSheetLayoutView="100" zoomScalePageLayoutView="0" workbookViewId="0" topLeftCell="A1">
      <selection activeCell="L12" sqref="L12:L13"/>
    </sheetView>
  </sheetViews>
  <sheetFormatPr defaultColWidth="9.140625" defaultRowHeight="15"/>
  <cols>
    <col min="1" max="1" width="4.140625" style="0" customWidth="1"/>
    <col min="2" max="2" width="33.57421875" style="0" customWidth="1"/>
    <col min="3" max="3" width="15.8515625" style="0" customWidth="1"/>
    <col min="4" max="4" width="16.421875" style="0" customWidth="1"/>
    <col min="5" max="5" width="16.00390625" style="0" customWidth="1"/>
    <col min="6" max="6" width="18.7109375" style="0" customWidth="1"/>
    <col min="7" max="7" width="20.140625" style="0" customWidth="1"/>
  </cols>
  <sheetData>
    <row r="1" spans="1:9" s="4" customFormat="1" ht="15.75">
      <c r="A1" s="14"/>
      <c r="B1" s="14"/>
      <c r="C1" s="14"/>
      <c r="D1" s="14"/>
      <c r="E1" s="14"/>
      <c r="F1" s="14" t="s">
        <v>41</v>
      </c>
      <c r="G1" s="14"/>
      <c r="H1" s="14"/>
      <c r="I1" s="14"/>
    </row>
    <row r="2" spans="1:9" s="4" customFormat="1" ht="15.75">
      <c r="A2" s="14"/>
      <c r="B2" s="14"/>
      <c r="C2" s="14"/>
      <c r="D2" s="14"/>
      <c r="E2" s="14"/>
      <c r="F2" s="14" t="s">
        <v>40</v>
      </c>
      <c r="G2" s="14"/>
      <c r="H2" s="14"/>
      <c r="I2" s="14"/>
    </row>
    <row r="3" spans="1:9" s="4" customFormat="1" ht="15.75">
      <c r="A3" s="14"/>
      <c r="B3" s="14"/>
      <c r="C3" s="14"/>
      <c r="D3" s="14"/>
      <c r="E3" s="14"/>
      <c r="F3" s="64" t="s">
        <v>47</v>
      </c>
      <c r="G3" s="64"/>
      <c r="H3" s="64"/>
      <c r="I3" s="64"/>
    </row>
    <row r="4" spans="1:9" s="4" customFormat="1" ht="15.75">
      <c r="A4" s="14"/>
      <c r="B4" s="14"/>
      <c r="C4" s="14"/>
      <c r="D4" s="14"/>
      <c r="E4" s="14"/>
      <c r="F4" s="14"/>
      <c r="G4" s="14"/>
      <c r="H4" s="14"/>
      <c r="I4" s="14"/>
    </row>
    <row r="5" spans="1:9" s="4" customFormat="1" ht="15.75">
      <c r="A5" s="14"/>
      <c r="B5" s="14"/>
      <c r="C5" s="14"/>
      <c r="D5" s="14"/>
      <c r="E5" s="14"/>
      <c r="F5" s="14"/>
      <c r="G5" s="14"/>
      <c r="H5" s="14"/>
      <c r="I5" s="14"/>
    </row>
    <row r="6" spans="1:9" ht="26.25" customHeight="1">
      <c r="A6" s="75" t="s">
        <v>36</v>
      </c>
      <c r="B6" s="75"/>
      <c r="C6" s="75"/>
      <c r="D6" s="75"/>
      <c r="E6" s="75"/>
      <c r="F6" s="75"/>
      <c r="G6" s="75"/>
      <c r="H6" s="8"/>
      <c r="I6" s="8"/>
    </row>
    <row r="7" spans="1:9" ht="15.75">
      <c r="A7" s="14"/>
      <c r="B7" s="14"/>
      <c r="C7" s="14"/>
      <c r="D7" s="14"/>
      <c r="E7" s="14"/>
      <c r="F7" s="14"/>
      <c r="G7" s="14"/>
      <c r="H7" s="8"/>
      <c r="I7" s="8"/>
    </row>
    <row r="8" spans="1:9" ht="15.75">
      <c r="A8" s="104" t="s">
        <v>45</v>
      </c>
      <c r="B8" s="104"/>
      <c r="C8" s="104"/>
      <c r="D8" s="104"/>
      <c r="E8" s="104"/>
      <c r="F8" s="104"/>
      <c r="G8" s="104"/>
      <c r="H8" s="8"/>
      <c r="I8" s="8"/>
    </row>
    <row r="9" spans="1:9" ht="53.25" customHeight="1">
      <c r="A9" s="105" t="s">
        <v>10</v>
      </c>
      <c r="B9" s="105" t="s">
        <v>37</v>
      </c>
      <c r="C9" s="106" t="s">
        <v>38</v>
      </c>
      <c r="D9" s="107"/>
      <c r="E9" s="105" t="s">
        <v>59</v>
      </c>
      <c r="F9" s="105" t="s">
        <v>60</v>
      </c>
      <c r="G9" s="105" t="s">
        <v>61</v>
      </c>
      <c r="H9" s="39"/>
      <c r="I9" s="8"/>
    </row>
    <row r="10" spans="1:9" ht="40.5" customHeight="1">
      <c r="A10" s="93"/>
      <c r="B10" s="93"/>
      <c r="C10" s="51" t="s">
        <v>23</v>
      </c>
      <c r="D10" s="52" t="s">
        <v>24</v>
      </c>
      <c r="E10" s="93"/>
      <c r="F10" s="93"/>
      <c r="G10" s="93"/>
      <c r="H10" s="39"/>
      <c r="I10" s="8"/>
    </row>
    <row r="11" spans="1:9" ht="15.75">
      <c r="A11" s="53">
        <v>1</v>
      </c>
      <c r="B11" s="53" t="s">
        <v>54</v>
      </c>
      <c r="C11" s="34">
        <f>14898.124/1000</f>
        <v>14.898124</v>
      </c>
      <c r="D11" s="34"/>
      <c r="E11" s="28">
        <f>10235</f>
        <v>10235</v>
      </c>
      <c r="F11" s="98">
        <v>4057</v>
      </c>
      <c r="G11" s="100">
        <f>((E11/C11)+(F13/(C12+C11)))/1000</f>
        <v>0.8953211144795311</v>
      </c>
      <c r="H11" s="39"/>
      <c r="I11" s="8"/>
    </row>
    <row r="12" spans="1:9" ht="15.75">
      <c r="A12" s="54">
        <v>2</v>
      </c>
      <c r="B12" s="55" t="s">
        <v>65</v>
      </c>
      <c r="C12" s="34">
        <f>4576.548/1000</f>
        <v>4.576548</v>
      </c>
      <c r="D12" s="34"/>
      <c r="E12" s="28"/>
      <c r="F12" s="99"/>
      <c r="G12" s="101"/>
      <c r="H12" s="39"/>
      <c r="I12" s="8"/>
    </row>
    <row r="13" spans="1:9" ht="15.75">
      <c r="A13" s="102" t="s">
        <v>16</v>
      </c>
      <c r="B13" s="103"/>
      <c r="C13" s="35">
        <f>C11</f>
        <v>14.898124</v>
      </c>
      <c r="D13" s="35"/>
      <c r="E13" s="36">
        <f>E11</f>
        <v>10235</v>
      </c>
      <c r="F13" s="36">
        <f>F11</f>
        <v>4057</v>
      </c>
      <c r="G13" s="35">
        <f>G11</f>
        <v>0.8953211144795311</v>
      </c>
      <c r="H13" s="39"/>
      <c r="I13" s="8"/>
    </row>
    <row r="14" spans="1:9" ht="15.75">
      <c r="A14" s="39"/>
      <c r="B14" s="39"/>
      <c r="C14" s="39"/>
      <c r="D14" s="39"/>
      <c r="E14" s="39"/>
      <c r="F14" s="39"/>
      <c r="G14" s="39"/>
      <c r="H14" s="8"/>
      <c r="I14" s="8"/>
    </row>
    <row r="15" spans="1:9" ht="15.75">
      <c r="A15" s="39"/>
      <c r="B15" s="39"/>
      <c r="C15" s="39"/>
      <c r="D15" s="39"/>
      <c r="E15" s="39"/>
      <c r="F15" s="39"/>
      <c r="G15" s="39"/>
      <c r="H15" s="8"/>
      <c r="I15" s="8"/>
    </row>
    <row r="16" spans="1:9" ht="15.75">
      <c r="A16" s="39"/>
      <c r="B16" s="39"/>
      <c r="C16" s="39"/>
      <c r="D16" s="39"/>
      <c r="E16" s="39"/>
      <c r="F16" s="39"/>
      <c r="G16" s="39"/>
      <c r="H16" s="8"/>
      <c r="I16" s="8"/>
    </row>
    <row r="17" spans="1:9" ht="15.75">
      <c r="A17" s="39"/>
      <c r="B17" s="39"/>
      <c r="C17" s="39"/>
      <c r="D17" s="39"/>
      <c r="E17" s="39"/>
      <c r="F17" s="39"/>
      <c r="G17" s="39"/>
      <c r="H17" s="8"/>
      <c r="I17" s="8"/>
    </row>
    <row r="18" spans="1:7" ht="15">
      <c r="A18" s="40"/>
      <c r="B18" s="40"/>
      <c r="C18" s="40"/>
      <c r="D18" s="40"/>
      <c r="E18" s="40"/>
      <c r="F18" s="40"/>
      <c r="G18" s="40"/>
    </row>
    <row r="19" spans="1:7" ht="15">
      <c r="A19" s="40"/>
      <c r="B19" s="40"/>
      <c r="C19" s="40"/>
      <c r="D19" s="40"/>
      <c r="E19" s="40"/>
      <c r="F19" s="40"/>
      <c r="G19" s="40"/>
    </row>
    <row r="20" spans="1:7" ht="15">
      <c r="A20" s="40"/>
      <c r="B20" s="40"/>
      <c r="C20" s="40"/>
      <c r="D20" s="40"/>
      <c r="E20" s="40"/>
      <c r="F20" s="40"/>
      <c r="G20" s="40"/>
    </row>
    <row r="21" spans="1:7" ht="15">
      <c r="A21" s="40"/>
      <c r="B21" s="40"/>
      <c r="C21" s="40"/>
      <c r="D21" s="40"/>
      <c r="E21" s="40"/>
      <c r="F21" s="40"/>
      <c r="G21" s="40"/>
    </row>
    <row r="22" spans="1:7" ht="15">
      <c r="A22" s="40"/>
      <c r="B22" s="40"/>
      <c r="C22" s="40"/>
      <c r="D22" s="40"/>
      <c r="E22" s="40"/>
      <c r="F22" s="40"/>
      <c r="G22" s="40"/>
    </row>
  </sheetData>
  <sheetProtection/>
  <mergeCells count="12">
    <mergeCell ref="F9:F10"/>
    <mergeCell ref="G9:G10"/>
    <mergeCell ref="F11:F12"/>
    <mergeCell ref="G11:G12"/>
    <mergeCell ref="F3:I3"/>
    <mergeCell ref="A13:B13"/>
    <mergeCell ref="A6:G6"/>
    <mergeCell ref="A8:G8"/>
    <mergeCell ref="A9:A10"/>
    <mergeCell ref="B9:B10"/>
    <mergeCell ref="C9:D9"/>
    <mergeCell ref="E9:E10"/>
  </mergeCells>
  <printOptions/>
  <pageMargins left="0.7" right="0.7" top="0.75" bottom="0.75" header="0.3" footer="0.3"/>
  <pageSetup horizontalDpi="600" verticalDpi="600" orientation="landscape" paperSize="9" scale="97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 Викторович Васин</dc:creator>
  <cp:keywords/>
  <dc:description/>
  <cp:lastModifiedBy>Специалист</cp:lastModifiedBy>
  <cp:lastPrinted>2015-11-10T08:49:51Z</cp:lastPrinted>
  <dcterms:created xsi:type="dcterms:W3CDTF">2015-04-20T11:22:08Z</dcterms:created>
  <dcterms:modified xsi:type="dcterms:W3CDTF">2016-02-24T11:38:09Z</dcterms:modified>
  <cp:category/>
  <cp:version/>
  <cp:contentType/>
  <cp:contentStatus/>
</cp:coreProperties>
</file>